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 tabRatio="925"/>
  </bookViews>
  <sheets>
    <sheet name="Верст PROFFI" sheetId="19" r:id="rId1"/>
    <sheet name="Верст PROFFI-M" sheetId="8" r:id="rId2"/>
    <sheet name="Верст PROFFI-M ДЭ" sheetId="16" r:id="rId3"/>
    <sheet name="СтолПром" sheetId="21" r:id="rId4"/>
    <sheet name="Верстак MECHANIC" sheetId="24" r:id="rId5"/>
    <sheet name="Моб MECHANIC" sheetId="22" r:id="rId6"/>
    <sheet name="Раб место MECHANIC" sheetId="23" r:id="rId7"/>
    <sheet name="Панели" sheetId="17" r:id="rId8"/>
    <sheet name="Тележки" sheetId="2" r:id="rId9"/>
    <sheet name="Шкафы" sheetId="5" r:id="rId10"/>
    <sheet name="Шкаф Инстр" sheetId="11" r:id="rId11"/>
    <sheet name="Архив стеллаж" sheetId="6" r:id="rId12"/>
    <sheet name="Стеллажи СГ-400" sheetId="20" r:id="rId13"/>
  </sheets>
  <calcPr calcId="145621" refMode="R1C1"/>
</workbook>
</file>

<file path=xl/calcChain.xml><?xml version="1.0" encoding="utf-8"?>
<calcChain xmlns="http://schemas.openxmlformats.org/spreadsheetml/2006/main">
  <c r="E74" i="24" l="1"/>
  <c r="D74" i="24"/>
  <c r="C74" i="24"/>
  <c r="E73" i="24"/>
  <c r="D73" i="24"/>
  <c r="C73" i="24"/>
  <c r="E72" i="24"/>
  <c r="D72" i="24"/>
  <c r="C72" i="24"/>
  <c r="E71" i="24"/>
  <c r="D71" i="24"/>
  <c r="C71" i="24"/>
  <c r="E70" i="24"/>
  <c r="D70" i="24"/>
  <c r="C70" i="24"/>
  <c r="E69" i="24"/>
  <c r="D69" i="24"/>
  <c r="C69" i="24"/>
  <c r="E68" i="24"/>
  <c r="D68" i="24"/>
  <c r="C68" i="24"/>
  <c r="E67" i="24"/>
  <c r="D67" i="24"/>
  <c r="C67" i="24"/>
  <c r="E66" i="24"/>
  <c r="D66" i="24"/>
  <c r="C66" i="24"/>
  <c r="E65" i="24"/>
  <c r="D65" i="24"/>
  <c r="C65" i="24"/>
  <c r="E64" i="24"/>
  <c r="D64" i="24"/>
  <c r="C64" i="24"/>
  <c r="E63" i="24"/>
  <c r="D63" i="24"/>
  <c r="C63" i="24"/>
  <c r="E62" i="24"/>
  <c r="D62" i="24"/>
  <c r="C62" i="24"/>
  <c r="E61" i="24"/>
  <c r="D61" i="24"/>
  <c r="C61" i="24"/>
  <c r="E60" i="24"/>
  <c r="D60" i="24"/>
  <c r="C60" i="24"/>
  <c r="E59" i="24"/>
  <c r="D59" i="24"/>
  <c r="C59" i="24"/>
  <c r="E58" i="24"/>
  <c r="D58" i="24"/>
  <c r="C58" i="24"/>
  <c r="E57" i="24"/>
  <c r="D57" i="24"/>
  <c r="C57" i="24"/>
  <c r="E56" i="24"/>
  <c r="D56" i="24"/>
  <c r="C56" i="24"/>
  <c r="E55" i="24"/>
  <c r="D55" i="24"/>
  <c r="C55" i="24"/>
  <c r="E54" i="24"/>
  <c r="D54" i="24"/>
  <c r="C54" i="24"/>
  <c r="E53" i="24"/>
  <c r="D53" i="24"/>
  <c r="C53" i="24"/>
  <c r="E52" i="24"/>
  <c r="D52" i="24"/>
  <c r="C52" i="24"/>
  <c r="E51" i="24"/>
  <c r="D51" i="24"/>
  <c r="C51" i="24"/>
  <c r="E50" i="24"/>
  <c r="D50" i="24"/>
  <c r="C50" i="24"/>
  <c r="E49" i="24"/>
  <c r="D49" i="24"/>
  <c r="C49" i="24"/>
  <c r="E48" i="24"/>
  <c r="D48" i="24"/>
  <c r="C48" i="24"/>
  <c r="E47" i="24"/>
  <c r="D47" i="24"/>
  <c r="C47" i="24"/>
  <c r="E46" i="24"/>
  <c r="D46" i="24"/>
  <c r="C46" i="24"/>
  <c r="E45" i="24"/>
  <c r="D45" i="24"/>
  <c r="C45" i="24"/>
  <c r="E44" i="24"/>
  <c r="D44" i="24"/>
  <c r="C44" i="24"/>
  <c r="E43" i="24"/>
  <c r="D43" i="24"/>
  <c r="C43" i="24"/>
  <c r="E42" i="24"/>
  <c r="D42" i="24"/>
  <c r="C42" i="24"/>
  <c r="E41" i="24"/>
  <c r="D41" i="24"/>
  <c r="C41" i="24"/>
  <c r="E40" i="24"/>
  <c r="D40" i="24"/>
  <c r="C40" i="24"/>
  <c r="E39" i="24"/>
  <c r="D39" i="24"/>
  <c r="C39" i="24"/>
  <c r="E38" i="24"/>
  <c r="D38" i="24"/>
  <c r="C38" i="24"/>
  <c r="E37" i="24"/>
  <c r="D37" i="24"/>
  <c r="C37" i="24"/>
  <c r="E36" i="24"/>
  <c r="D36" i="24"/>
  <c r="C36" i="24"/>
  <c r="E35" i="24"/>
  <c r="D35" i="24"/>
  <c r="C35" i="24"/>
  <c r="E34" i="24"/>
  <c r="D34" i="24"/>
  <c r="C34" i="24"/>
  <c r="E33" i="24"/>
  <c r="D33" i="24"/>
  <c r="C33" i="24"/>
  <c r="E32" i="24"/>
  <c r="D32" i="24"/>
  <c r="C32" i="24"/>
  <c r="E31" i="24"/>
  <c r="D31" i="24"/>
  <c r="C31" i="24"/>
  <c r="E30" i="24"/>
  <c r="D30" i="24"/>
  <c r="C30" i="24"/>
  <c r="E29" i="24"/>
  <c r="D29" i="24"/>
  <c r="C29" i="24"/>
  <c r="E28" i="24"/>
  <c r="D28" i="24"/>
  <c r="C28" i="24"/>
  <c r="E27" i="24"/>
  <c r="D27" i="24"/>
  <c r="C27" i="24"/>
  <c r="E26" i="24"/>
  <c r="D26" i="24"/>
  <c r="C26" i="24"/>
  <c r="E25" i="24"/>
  <c r="D25" i="24"/>
  <c r="C25" i="24"/>
  <c r="E24" i="24"/>
  <c r="D24" i="24"/>
  <c r="C24" i="24"/>
  <c r="E23" i="24"/>
  <c r="D23" i="24"/>
  <c r="C23" i="24"/>
  <c r="E22" i="24"/>
  <c r="D22" i="24"/>
  <c r="C22" i="24"/>
  <c r="E21" i="24"/>
  <c r="D21" i="24"/>
  <c r="C21" i="24"/>
  <c r="E20" i="24"/>
  <c r="D20" i="24"/>
  <c r="C20" i="24"/>
  <c r="E19" i="24"/>
  <c r="D19" i="24"/>
  <c r="C19" i="24"/>
  <c r="E18" i="24"/>
  <c r="D18" i="24"/>
  <c r="C18" i="24"/>
  <c r="E17" i="24"/>
  <c r="D17" i="24"/>
  <c r="C17" i="24"/>
  <c r="E16" i="24"/>
  <c r="D16" i="24"/>
  <c r="C16" i="24"/>
  <c r="E15" i="24"/>
  <c r="D15" i="24"/>
  <c r="C15" i="24"/>
  <c r="E14" i="24"/>
  <c r="D14" i="24"/>
  <c r="C14" i="24"/>
  <c r="E13" i="24"/>
  <c r="D13" i="24"/>
  <c r="C13" i="24"/>
  <c r="E12" i="24"/>
  <c r="D12" i="24"/>
  <c r="C12" i="24"/>
  <c r="E11" i="24"/>
  <c r="D11" i="24"/>
  <c r="C11" i="24"/>
  <c r="E10" i="24"/>
  <c r="D10" i="24"/>
  <c r="C10" i="24"/>
  <c r="E9" i="24"/>
  <c r="D9" i="24"/>
  <c r="C9" i="24"/>
  <c r="E8" i="24"/>
  <c r="D8" i="24"/>
  <c r="C8" i="24"/>
  <c r="E7" i="24"/>
  <c r="D7" i="24"/>
  <c r="C7" i="24"/>
  <c r="E6" i="24"/>
  <c r="D6" i="24"/>
  <c r="C6" i="24"/>
  <c r="E5" i="24"/>
  <c r="D5" i="24"/>
  <c r="C5" i="24"/>
  <c r="E4" i="24"/>
  <c r="D4" i="24"/>
  <c r="C4" i="24"/>
  <c r="D10" i="16"/>
  <c r="D9" i="16"/>
  <c r="D8" i="16"/>
  <c r="D7" i="16"/>
  <c r="D6" i="16"/>
  <c r="D5" i="16"/>
  <c r="D4" i="16"/>
  <c r="D3" i="16"/>
  <c r="C176" i="19"/>
  <c r="C173" i="19"/>
  <c r="C167" i="19"/>
  <c r="C164" i="19"/>
  <c r="C161" i="19"/>
  <c r="C158" i="19"/>
  <c r="C155" i="19"/>
  <c r="C152" i="19"/>
  <c r="C149" i="19"/>
  <c r="C146" i="19"/>
  <c r="C143" i="19"/>
  <c r="C134" i="19"/>
  <c r="C131" i="19"/>
  <c r="C128" i="19"/>
  <c r="C125" i="19"/>
  <c r="C113" i="19"/>
  <c r="C110" i="19"/>
  <c r="C104" i="19"/>
  <c r="C101" i="19"/>
  <c r="C98" i="19"/>
  <c r="C95" i="19"/>
  <c r="C92" i="19"/>
  <c r="C89" i="19"/>
  <c r="C86" i="19"/>
  <c r="C83" i="19"/>
  <c r="C80" i="19"/>
  <c r="C77" i="19"/>
  <c r="C74" i="19"/>
  <c r="C71" i="19"/>
  <c r="C68" i="19"/>
  <c r="C65" i="19"/>
  <c r="C62" i="19"/>
  <c r="C59" i="19"/>
  <c r="C56" i="19"/>
  <c r="C53" i="19"/>
  <c r="C50" i="19"/>
  <c r="C47" i="19"/>
  <c r="C44" i="19"/>
  <c r="C41" i="19"/>
  <c r="C38" i="19"/>
  <c r="C35" i="19"/>
  <c r="C32" i="19"/>
  <c r="C29" i="19"/>
  <c r="C26" i="19"/>
  <c r="C23" i="19"/>
  <c r="C20" i="19"/>
  <c r="C17" i="19"/>
  <c r="C14" i="19"/>
  <c r="C11" i="19"/>
  <c r="C8" i="19"/>
  <c r="C5" i="19"/>
  <c r="E18" i="6" l="1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C170" i="19"/>
  <c r="C107" i="19"/>
  <c r="E4" i="16" l="1"/>
  <c r="E5" i="16" s="1"/>
  <c r="E6" i="16" s="1"/>
  <c r="E7" i="16" s="1"/>
  <c r="E8" i="16" s="1"/>
  <c r="E9" i="16" s="1"/>
  <c r="E10" i="16" s="1"/>
</calcChain>
</file>

<file path=xl/sharedStrings.xml><?xml version="1.0" encoding="utf-8"?>
<sst xmlns="http://schemas.openxmlformats.org/spreadsheetml/2006/main" count="798" uniqueCount="558">
  <si>
    <t>Наименование</t>
  </si>
  <si>
    <t>Описание</t>
  </si>
  <si>
    <t>Cтол для слесарных работ с экраном</t>
  </si>
  <si>
    <t>PROFFI 112 T Э</t>
  </si>
  <si>
    <t>PROFFI 112 Д3 Э</t>
  </si>
  <si>
    <t>PROFFI 112 Д5 Э</t>
  </si>
  <si>
    <t>PROFFI 114 Т Э</t>
  </si>
  <si>
    <t>PROFFI 114 Д3 Э</t>
  </si>
  <si>
    <t>PROFFI 114 Д5 Э</t>
  </si>
  <si>
    <t>PROFFI 116 Т Э</t>
  </si>
  <si>
    <t>PROFFI 116 Д3 Э</t>
  </si>
  <si>
    <t>PROFFI 116 Д5 Э</t>
  </si>
  <si>
    <t>PROFFI 216 Т Т Э</t>
  </si>
  <si>
    <t>PROFFI 216 Т Д3 Э</t>
  </si>
  <si>
    <t>PROFFI 216 Т Д5 Э</t>
  </si>
  <si>
    <t>PROFFI 216 Д3 Д3 Э</t>
  </si>
  <si>
    <t>PROFFI 216 Д3 Д5 Э</t>
  </si>
  <si>
    <t>PROFFI 216 Д5 Д5 Э</t>
  </si>
  <si>
    <t>PROFFI 218 Т Т Э</t>
  </si>
  <si>
    <t>PROFFI 218 Т Д3 Э</t>
  </si>
  <si>
    <t>PROFFI 218 Т Д5 Э</t>
  </si>
  <si>
    <t>PROFFI 218 Д3 Д3 Э</t>
  </si>
  <si>
    <t>PROFFI 218 Д3 Д5 Э</t>
  </si>
  <si>
    <t>PROFFI 218 Д5 Д5 Э</t>
  </si>
  <si>
    <t>PROFFI 112 T Э2</t>
  </si>
  <si>
    <t>PROFFI 112 Д3 Э2</t>
  </si>
  <si>
    <t>PROFFI 112 Д5 Э2</t>
  </si>
  <si>
    <t>PROFFI 114 Т Э2</t>
  </si>
  <si>
    <t>PROFFI 114 Д3 Э2</t>
  </si>
  <si>
    <t>PROFFI 114 Д5 Э2</t>
  </si>
  <si>
    <t>PROFFI 116 Т Э2</t>
  </si>
  <si>
    <t>PROFFI 116 Д3 Э2</t>
  </si>
  <si>
    <t>PROFFI 116 Д5 Э2</t>
  </si>
  <si>
    <t>PROFFI 216 Т Т Э2</t>
  </si>
  <si>
    <t>PROFFI 216 Т Д3 Э2</t>
  </si>
  <si>
    <t>PROFFI 216 Т Д5 Э2</t>
  </si>
  <si>
    <t>PROFFI 216 Д3 Д3 Э2</t>
  </si>
  <si>
    <t>PROFFI 216 Д3 Д5 Э2</t>
  </si>
  <si>
    <t>PROFFI 216 Д5 Д5 Э2</t>
  </si>
  <si>
    <t>PROFFI 218 Т Т Э2</t>
  </si>
  <si>
    <t>PROFFI 218 Т Д3 Э2</t>
  </si>
  <si>
    <t>PROFFI 218 Т Д5 Э2</t>
  </si>
  <si>
    <t>PROFFI 218 Д3 Д3 Э2</t>
  </si>
  <si>
    <t>PROFFI 218 Д3 Д5 Э2</t>
  </si>
  <si>
    <t>PROFFI 218 Д5 Д5 Э2</t>
  </si>
  <si>
    <t>Верстаки PROFFI-M с дополнительным экраном и подстветкой</t>
  </si>
  <si>
    <t>Арт.</t>
  </si>
  <si>
    <t>Без экрана</t>
  </si>
  <si>
    <t>С экраном</t>
  </si>
  <si>
    <t>Стеллаж архивный</t>
  </si>
  <si>
    <t>2000х700х300 (4 полки)</t>
  </si>
  <si>
    <t>2000х700х400 (4 полки)</t>
  </si>
  <si>
    <t>2000х700х500 (4 полки)</t>
  </si>
  <si>
    <t>2000х700х600 (4 полки)</t>
  </si>
  <si>
    <t>2000х1000х300 (4 полки)</t>
  </si>
  <si>
    <t>2000х1000х400 (4 полки)</t>
  </si>
  <si>
    <t>2000х1000х500 (4 полки)</t>
  </si>
  <si>
    <t>2000х1000х600 (4 полки)</t>
  </si>
  <si>
    <t>2500х700х300 (5 полок)</t>
  </si>
  <si>
    <t>2500х700х400 (5 полок)</t>
  </si>
  <si>
    <t>2500х700х500 (5 полок)</t>
  </si>
  <si>
    <t>2500х700х600 (5 полок)</t>
  </si>
  <si>
    <t>2500х1000х300 (5 полок)</t>
  </si>
  <si>
    <t>2500х1000х400 (5 полок)</t>
  </si>
  <si>
    <t>2500х1000х500 (5 полок)</t>
  </si>
  <si>
    <t>2500х1000х600 (5 полок)</t>
  </si>
  <si>
    <t>Комплекты</t>
  </si>
  <si>
    <t>Стеллажи</t>
  </si>
  <si>
    <t>Cтол для слесарных работ</t>
  </si>
  <si>
    <r>
      <t xml:space="preserve">Столешница 1200 мм (фанера 24 мм + оцинкованный металл 1 мм), 2 опоры, полка-стенка. Вес - 38/47 кг. Объем - 0,15/0,17 куб. м. Кол-во мест 4/5. </t>
    </r>
    <r>
      <rPr>
        <b/>
        <sz val="10"/>
        <rFont val="Arial"/>
        <family val="2"/>
        <charset val="204"/>
      </rPr>
      <t>Примечание: в числителе значение без экрана, в знаменателе с экраном.</t>
    </r>
  </si>
  <si>
    <t>Cтол для слесарных работ с доп экраном и козырьком</t>
  </si>
  <si>
    <t>С 2-м экр, козырьком с лампой</t>
  </si>
  <si>
    <t>PROFFI 112 T</t>
  </si>
  <si>
    <t>Cтолешница 1200 мм (фанера 24 мм + оцинкованный металл 1 мм), опора, тумба с дверью, полка-стенка. Вес - 56/65 кг. Объем - 0,37/0,39 куб. м. Кол-во мест 4/5.</t>
  </si>
  <si>
    <t>PROFFI 112 T1</t>
  </si>
  <si>
    <t>Cтолешница 1200 мм (фанера 24 мм + оцинкованный металл 1 мм), опора, тумба с ящиком и дверью, полка-стенка. Вес - 56/65 кг. Объем - 0,37/0,39 куб. м. Кол-во мест 4/5.</t>
  </si>
  <si>
    <t>PROFFI 112 T1 Э</t>
  </si>
  <si>
    <t>PROFFI 112 T1 Э2</t>
  </si>
  <si>
    <t>PROFFI 112 Д3</t>
  </si>
  <si>
    <t>Cтолешница 1200 мм (фанера 24 мм + оцинкованный металл 1 мм), опора, тумба с 3-мя ящиками , полка-стенка.  Вес - 67/76 кг. Объем - 0,37/0,39 куб. м. Кол-во мест 4/5.</t>
  </si>
  <si>
    <t>PROFFI 112 Д4</t>
  </si>
  <si>
    <t>Cтолешница 1200 мм (фанера 24 мм + оцинкованный металл 1 мм), опора, тумба с 4-мя ящиками , полка-стенка.  Вес - 69/78 кг. Объем - 0,37/0,39 куб. м. Кол-во мест 4/5.</t>
  </si>
  <si>
    <t>PROFFI 112 Д4 Э</t>
  </si>
  <si>
    <t>PROFFI 112 Д4 Э2</t>
  </si>
  <si>
    <t>PROFFI 112 Д5</t>
  </si>
  <si>
    <t>Cтолешница 1200 мм (фанера 24 мм + оцинкованный металл 1 мм), опора, тумба с 5-ю ящиками , полка-стенка. Вес - 70/79 кг. Объем - 0,37/0,39 куб. м. Кол-во мест 4/5.</t>
  </si>
  <si>
    <t>PROFFI 112 Д6</t>
  </si>
  <si>
    <t>Cтолешница 1200 мм (фанера 24 мм + оцинкованный металл 1 мм), опора, тумба с 6-ю ящиками , полка-стенка. Вес - 72/81 кг. Объем - 0,37/0,39 куб. м. Кол-во мест 4/5.</t>
  </si>
  <si>
    <t>PROFFI 112 Д6 Э</t>
  </si>
  <si>
    <t>PROFFI 112 Д6 Э2</t>
  </si>
  <si>
    <t>PROFFI 114 Т</t>
  </si>
  <si>
    <t>Cтолешница 1400 мм (фанера 24 мм + оцинкованный металл 1 мм), опора, тумба с дверью, полка-стенка. Вес - 61/71 кг. Объем - 0,39/0,41 куб. м. Кол-во мест 4/5.</t>
  </si>
  <si>
    <t>PROFFI 114 Т1</t>
  </si>
  <si>
    <t>Cтолешница 1400 мм (фанера 24 мм + оцинкованный металл 1 мм), опора, тумба с ящиком и дверью, полка-стенка. Вес - 65/75 кг. Объем - 0,39/0,41 куб. м. Кол-во мест 4/5.</t>
  </si>
  <si>
    <t>PROFFI 114 Т1 Э</t>
  </si>
  <si>
    <t>PROFFI 114 Т1 Э2</t>
  </si>
  <si>
    <t>PROFFI 114 Д3</t>
  </si>
  <si>
    <t>Cтолешница 1400 мм (фанера 24 мм + оцинкованный металл 1 мм), опора, тумба с 3-мя ящиками, полка-стенка. Вес - 72/82 кг. Объем - 0,39/0,41 куб. м. Кол-во мест 4/5.</t>
  </si>
  <si>
    <t>PROFFI 114 Д4</t>
  </si>
  <si>
    <t>Cтолешница 1400 мм (фанера 24 мм + оцинкованный металл 1 мм), опора, тумба с 4-мя ящиками, полка-стенка. Вес - 74/84 кг. Объем - 0,39/0,41 куб. м. Кол-во мест 4/5.</t>
  </si>
  <si>
    <t>PROFFI 114 Д4 Э</t>
  </si>
  <si>
    <t>PROFFI 114 Д4 Э2</t>
  </si>
  <si>
    <t>PROFFI 114 Д5</t>
  </si>
  <si>
    <t>Cтолешница 1400 мм (фанера 24 мм + оцинкованный металл 1 мм), опора, тумба с 5-ю ящиками, полка-стенка. Вес - 75/85 кг. Объем - 0,39/0,41 куб. м. Кол-во мест 4/5.</t>
  </si>
  <si>
    <t>PROFFI 114 Д6</t>
  </si>
  <si>
    <t>Cтолешница 1400 мм (фанера 24 мм + оцинкованный металл 1 мм), опора, тумба с 6-ю ящиками, полка-стенка. Вес - 77/87 кг. Объем - 0,39/0,41 куб. м. Кол-во мест 4/5.</t>
  </si>
  <si>
    <t>PROFFI 114 Д6 Э</t>
  </si>
  <si>
    <t>PROFFI 114 Д6 Э2</t>
  </si>
  <si>
    <t>PROFFI 116 Т</t>
  </si>
  <si>
    <t>Cтолешница 1600 мм (фанера 24 мм + оцинкованный металл 1 мм), опора, тумба с дверью, полка-стенка. Вес - 65/76 кг. Объем - 0,4/0,43 куб. м. Кол-во мест 4/5.</t>
  </si>
  <si>
    <t>PROFFI 116 Т1</t>
  </si>
  <si>
    <t>Cтолешница 1600 мм (фанера 24 мм + оцинкованный металл 1 мм), опора, тумба с ящиком и дверью, полка-стенка. Вес - 69/80 кг. Объем - 0,4/0,43 куб. м. Кол-во мест 4/5.</t>
  </si>
  <si>
    <t>PROFFI 116 Т1 Э</t>
  </si>
  <si>
    <t>PROFFI 116 Т1 Э2</t>
  </si>
  <si>
    <t>PROFFI 116 Д3</t>
  </si>
  <si>
    <t>Cтолешница 1600 мм (фанера 24 мм + оцинкованный металл 1 мм), опора, тумба с 3-мя ящиками, полка-стенка. Вес - 76/87 кг. Объем - 0,4/0,43 куб. м. Кол-во мест 4/5.</t>
  </si>
  <si>
    <t>PROFFI 116 Д4</t>
  </si>
  <si>
    <t>Cтолешница 1600 мм (фанера 24 мм + оцинкованный металл 1 мм), опора, тумба с 4-мя ящиками, полка-стенка. Вес - 78/89 кг. Объем - 0,4/0,43 куб. м. Кол-во мест 4/5.</t>
  </si>
  <si>
    <t>PROFFI 116 Д4 Э</t>
  </si>
  <si>
    <t>PROFFI 116 Д4 Э2</t>
  </si>
  <si>
    <t>PROFFI 116 Д5</t>
  </si>
  <si>
    <t>Cтолешница 1600 мм (фанера 24 мм + оцинкованный металл 1 мм), опора, тумба с 5-ю ящиками, полка-стенка. Вес - 79/89 кг. Объем - 0,4/0,43 куб. м. Кол-во мест 4/5.</t>
  </si>
  <si>
    <t>PROFFI 116 Д6 Э</t>
  </si>
  <si>
    <t>Cтолешница 1600 мм (фанера 24 мм + оцинкованный металл 1 мм), опора, тумба с 6-ю ящиками, полка-стенка. Вес - 81/91 кг. Объем - 0,4/0,43 куб. м. Кол-во мест 4/5.</t>
  </si>
  <si>
    <t>PROFFI 216 Т Т</t>
  </si>
  <si>
    <t>Cтолешница 1600 мм (фанера 24 мм + оцинкованный металл 1 мм), 2 тумбы с дверью, полка-стенка. Вес - 83/94 кг. Объем - 0,62/0,65 куб. м. Кол-во мест 4/5.</t>
  </si>
  <si>
    <t>PROFFI 216 Т Т1</t>
  </si>
  <si>
    <t>Cтолешница 1600 мм (фанера 24 мм + оцинкованный металл 1 мм), тумба с дверью и тумба с ящиком и дверью, полка-стенка. Вес - 87/98 кг. Объем - 0,62/0,65 куб. м. Кол-во мест 4/5.</t>
  </si>
  <si>
    <t>PROFFI 216 Т Т1 Э</t>
  </si>
  <si>
    <t>PROFFI 216 Т Т1 Э2</t>
  </si>
  <si>
    <t>PROFFI 216 Т Д3</t>
  </si>
  <si>
    <t>Cтолешница 1600 мм (фанера 24 мм + оцинкованный металл 1 мм), тумба с дверью, тумба с 3-мя ящиками, полка-стенка. Вес - 94/105 кг. Объем - 0,62/0,65 куб. м. Кол-во мест 4/5.</t>
  </si>
  <si>
    <t>PROFFI 216 Т Д4</t>
  </si>
  <si>
    <t>Cтолешница 1600 мм (фанера 24 мм + оцинкованный металл 1 мм), тумба с дверью, тумба с 4-мя ящиками, полка-стенка. Вес - 96/107 кг. Объем - 0,62/0,65 куб. м. Кол-во мест 4/5.</t>
  </si>
  <si>
    <t>PROFFI 216 Т Д4 Э</t>
  </si>
  <si>
    <t>PROFFI 216 Т Д4 Э2</t>
  </si>
  <si>
    <t>PROFFI 216 Т Д5</t>
  </si>
  <si>
    <t>Cтолешница 1600 мм (фанера 24 мм + оцинкованный металл 1 мм), тумба с дверью, тумба с 5-ю ящиками, полка-стенка. Вес - 97/108 кг. Объем - 0,62/0,65 куб. м. Кол-во мест 4/5.</t>
  </si>
  <si>
    <t>PROFFI 216 Т Д6</t>
  </si>
  <si>
    <t>Cтолешница 1600 мм (фанера 24 мм + оцинкованный металл 1 мм), тумба с дверью, тумба с 6-ю ящиками, полка-стенка. Вес - 99/110 кг. Объем - 0,62/0,65 куб. м. Кол-во мест 4/5.</t>
  </si>
  <si>
    <t>PROFFI 216 Т Д6 Э</t>
  </si>
  <si>
    <t>PROFFI 216 Т Д6 Э2</t>
  </si>
  <si>
    <t>PROFFI 216 Т1 Т1</t>
  </si>
  <si>
    <t>Cтолешница 1600 мм (фанера 24 мм + оцинкованный металл 1 мм), 2 тумбы с ящиком и дверью, полка-стенка. Вес - 107/118 кг. Объем - 0,62/0,65 куб. м. Кол-во мест 4/5.</t>
  </si>
  <si>
    <t>PROFFI 216 Т1 Т1 Э</t>
  </si>
  <si>
    <t>PROFFI 216 Т1 Т1 Э2</t>
  </si>
  <si>
    <t>PROFFI 216 Т1 Д3</t>
  </si>
  <si>
    <t>Cтолешница 1600 мм (фанера 24 мм + оцинкованный металл 1 мм), тумба с ящиком и дверью, тумба с 3-я ящиками полка-стенка. Вес - 109/120 кг. Объем - 0,62/0,65 куб. м. Кол-во мест 4/5.</t>
  </si>
  <si>
    <t>PROFFI 216 Т1 Д3 Э</t>
  </si>
  <si>
    <t>PROFFI 216 Т1 Д3 Э2</t>
  </si>
  <si>
    <t>PROFFI 216 Т1 Д4</t>
  </si>
  <si>
    <t>Cтолешница 1600 мм (фанера 24 мм + оцинкованный металл 1 мм), тумба с ящиком и дверью, тумба с 4-я ящиками полка-стенка. Вес - 111/122 кг. Объем - 0,62/0,65 куб. м. Кол-во мест 4/5.</t>
  </si>
  <si>
    <t>PROFFI 216 Т1 Д4 Э</t>
  </si>
  <si>
    <t>PROFFI 216 Т1 Д4 Э2</t>
  </si>
  <si>
    <t>PROFFI 216 Т1 Д5</t>
  </si>
  <si>
    <t>Cтолешница 1600 мм (фанера 24 мм + оцинкованный металл 1 мм), тумба с ящиком и дверью, тумба с 5-ю ящиками полка-стенка. Вес - 113/124 кг. Объем - 0,62/0,65 куб. м. Кол-во мест 4/5.</t>
  </si>
  <si>
    <t>PROFFI 216 Т1 Д5 Э</t>
  </si>
  <si>
    <t>PROFFI 216 Т1 Д5 Э2</t>
  </si>
  <si>
    <t>PROFFI 216 Т1 Д6</t>
  </si>
  <si>
    <t>Cтолешница 1600 мм (фанера 24 мм + оцинкованный металл 1 мм), тумба с ящиком и дверью, тумба с 6-ю ящиками полка-стенка. Вес - 115/126 кг. Объем - 0,62/0,65 куб. м. Кол-во мест 4/5.</t>
  </si>
  <si>
    <t>PROFFI 216 Т1 Д6 Э</t>
  </si>
  <si>
    <t>PROFFI 216 Т1 Д6 Э2</t>
  </si>
  <si>
    <t>PROFFI 216 Д3 Д3</t>
  </si>
  <si>
    <t>Cтолешница 1600 мм (фанера 24 мм + оцинкованный металл 1 мм), 2 тумбы с 3-мя ящиками, полка-стенка. Вес - 105/116 кг. Объем - 0,62/0,65 куб. м. Кол-во мест 4/5.</t>
  </si>
  <si>
    <t>PROFFI 216 Д3 Д4</t>
  </si>
  <si>
    <t>Cтолешница 1600 мм (фанера 24 мм + оцинкованный металл 1 мм), тумба с 3-я ящиками, тумба с 4-я ящиками полка-стенка. Вес - 107/118 кг. Объем - 0,62/0,65 куб. м. Кол-во мест 4/5.</t>
  </si>
  <si>
    <t>PROFFI 216 Д3 Д4 Э</t>
  </si>
  <si>
    <t>PROFFI 216 Д3 Д4 Э2</t>
  </si>
  <si>
    <t>PROFFI 216 Д3 Д5</t>
  </si>
  <si>
    <t>Cтолешница 1600 мм (фанера 24 мм + оцинкованный металл 1 мм), тумба с 3-мя ящиками, тумба с 5-ю ящиками, полка-стенка. Вес - 108/119 кг. Объем - 0,62/0,65 куб. м. Кол-во мест 4/5.</t>
  </si>
  <si>
    <t>PROFFI 216 Д3 Д6</t>
  </si>
  <si>
    <t>Cтолешница 1600 мм (фанера 24 мм + оцинкованный металл 1 мм), тумба с 3-мя ящиками, тумба с 6-ю ящиками, полка-стенка. Вес - 110/121 кг. Объем - 0,62/0,65 куб. м. Кол-во мест 4/5.</t>
  </si>
  <si>
    <t>PROFFI 216 Д3 Д6 Э</t>
  </si>
  <si>
    <t>PROFFI 216 Д3 Д6 Э2</t>
  </si>
  <si>
    <t>PROFFI 216 Д4 Д4</t>
  </si>
  <si>
    <t>Cтолешница 1600 мм (фанера 24 мм + оцинкованный металл 1 мм), 2 тумбы с 4-я ящиками, полка-стенка. Вес - 112/123 кг. Объем - 0,62/0,65 куб. м. Кол-во мест 4/5.</t>
  </si>
  <si>
    <t>PROFFI 216 Д4 Д4 Э</t>
  </si>
  <si>
    <t>PROFFI 216 Д4 Д4 Э2</t>
  </si>
  <si>
    <t>PROFFI 216 Д4 Д5</t>
  </si>
  <si>
    <t>Cтолешница 1600 мм (фанера 24 мм + оцинкованный металл 1 мм), тумба с 4-я ящиками, тумба с 5-ю ящиками, полка-стенка. Вес - 114/125 кг. Объем - 0,62/0,65 куб. м. Кол-во мест 4/5.</t>
  </si>
  <si>
    <t>PROFFI 216 Д4 Д5 Э</t>
  </si>
  <si>
    <t>PROFFI 216 Д4 Д5 Э2</t>
  </si>
  <si>
    <t>PROFFI 216 Д4 Д6</t>
  </si>
  <si>
    <t>Cтолешница 1600 мм (фанера 24 мм + оцинкованный металл 1 мм), тумба с 4-я ящиками, тумба с 6-ю ящиками, полка-стенка. Вес - 114/125 кг. Объем - 0,62/0,65 куб. м. Кол-во мест 4/5.</t>
  </si>
  <si>
    <t>PROFFI 216 Д4 Д6 Э</t>
  </si>
  <si>
    <t>PROFFI 216 Д4 Д6 Э2</t>
  </si>
  <si>
    <t>PROFFI 216 Д5 Д5</t>
  </si>
  <si>
    <t>Cтолешница 1600 мм (фанера 24 мм + оцинкованный металл 1 мм), 2 тумбы с 5-ю ящиками, полка-стенка. Вес - 111/122 кг. Объем - 0,62/0,65 куб. м. Кол-во мест 4/5.</t>
  </si>
  <si>
    <t>PROFFI 216 Д5 Д6</t>
  </si>
  <si>
    <t>Cтолешница 1600 мм (фанера 24 мм + оцинкованный металл 1 мм), тумба с 5-ю ящиками, тумба с 6-ю ящиками, полка-стенка. Вес - 111/122 кг. Объем - 0,62/0,65 куб. м. Кол-во мест 4/5.</t>
  </si>
  <si>
    <t>PROFFI 216 Д5 Д6 Э</t>
  </si>
  <si>
    <t>PROFFI 216 Д5 Д6 Э2</t>
  </si>
  <si>
    <t>PROFFI 218 Т Т</t>
  </si>
  <si>
    <t>Cтолешница 1800 мм (фанера 24 мм + оцинкованный металл 1 мм), 2 тумбы с дверью, полка-стенка. Вес - 88/100 кг. Объем - 0,65/0,67 куб. м. Кол-во мест 4/5.</t>
  </si>
  <si>
    <t>PROFFI 218 Т Т1</t>
  </si>
  <si>
    <t>Cтолешница 1800 мм (фанера 24 мм + оцинкованный металл 1 мм), тумба с дверью, тумба с ящиком и дверью, полка-стенка. Вес - 92/104 кг. Объем - 0,65/0,67 куб. м. Кол-во мест 4/5.</t>
  </si>
  <si>
    <t>PROFFI 218 Т Т1 Э</t>
  </si>
  <si>
    <t>PROFFI 218 Т Т1 Э2</t>
  </si>
  <si>
    <t>PROFFI 218 Т Д3</t>
  </si>
  <si>
    <t>Cтолешница 1800 мм (фанера 24 мм + оцинкованный металл 1 мм), тумба с дверью, тумба с 3-мя ящиками, полка-стенка. Вес - 99/111 кг. Объем - 0,65/0,67 куб. м. Кол-во мест 4/5.</t>
  </si>
  <si>
    <t>PROFFI 218 Т Д4</t>
  </si>
  <si>
    <t>Cтолешница 1800 мм (фанера 24 мм + оцинкованный металл 1 мм), тумба с дверью, тумба с 4-я ящиками, полка-стенка. Вес - 101/113 кг. Объем - 0,65/0,67 куб. м. Кол-во мест 4/5.</t>
  </si>
  <si>
    <t>PROFFI 218 Т Д4 Э</t>
  </si>
  <si>
    <t>PROFFI 218 Т Д4 Э2</t>
  </si>
  <si>
    <t>PROFFI 218 Т Д5</t>
  </si>
  <si>
    <t>Cтолешница 1800 мм (фанера 24 мм + оцинкованный металл 1 мм), тумба с дверью, тумба с 5-ю ящиками, полка-стенка. Вес - 102/114 кг. Объем - 0,65/0,67 куб. м. Кол-во мест 4/5.</t>
  </si>
  <si>
    <t>PROFFI 218 Т Д6</t>
  </si>
  <si>
    <t>Cтолешница 1800 мм (фанера 24 мм + оцинкованный металл 1 мм), тумба с дверью, тумба с 6-ю ящиками, полка-стенка. Вес - 104/116 кг. Объем - 0,65/0,67 куб. м. Кол-во мест 4/5.</t>
  </si>
  <si>
    <t>PROFFI 218 Т Д6 Э</t>
  </si>
  <si>
    <t>PROFFI 218 Т Д6 Э2</t>
  </si>
  <si>
    <t>PROFFI 218 Т1 Т1</t>
  </si>
  <si>
    <t>Cтолешница 1800 мм (фанера 24 мм + оцинкованный металл 1 мм), 2 тумбы с ящиком и дверью, полка-стенка. Вес - 104/116 кг. Объем - 0,65/0,67 куб. м. Кол-во мест 4/5.</t>
  </si>
  <si>
    <t>PROFFI 218 Т1 Т1 Э</t>
  </si>
  <si>
    <t>PROFFI 218 Т1 Т1 Э2</t>
  </si>
  <si>
    <t>PROFFI 218 Т1 Д3</t>
  </si>
  <si>
    <t>Cтолешница 1800 мм (фанера 24 мм + оцинкованный металл 1 мм), тумба с ящиком и дверью, тумба с 3-я ящиками, полка-стенка. Вес - 106/118 кг. Объем - 0,65/0,67 куб. м. Кол-во мест 4/5.</t>
  </si>
  <si>
    <t>PROFFI 218 Т1 Д3 Э</t>
  </si>
  <si>
    <t>PROFFI 218 Т1 Д3 Э2</t>
  </si>
  <si>
    <t>PROFFI 218 Т1 Д4</t>
  </si>
  <si>
    <t>Cтолешница 1800 мм (фанера 24 мм + оцинкованный металл 1 мм), тумба с ящиком и дверью, тумба с 4-я ящиками, полка-стенка. Вес - 106/118 кг. Объем - 0,65/0,67 куб. м. Кол-во мест 4/5.</t>
  </si>
  <si>
    <t>PROFFI 218 Т1 Д4 Э</t>
  </si>
  <si>
    <t>PROFFI 218 Т1 Д4 Э2</t>
  </si>
  <si>
    <t>PROFFI 218 Т1 Д5</t>
  </si>
  <si>
    <t>Cтолешница 1800 мм (фанера 24 мм + оцинкованный металл 1 мм), тумба с ящиком и дверью, тумба с 5-ю ящиками, полка-стенка. Вес - 106/118 кг. Объем - 0,65/0,67 куб. м. Кол-во мест 4/5.</t>
  </si>
  <si>
    <t>PROFFI 218 Т1 Д5 Э</t>
  </si>
  <si>
    <t>PROFFI 218 Т1 Д5 Э2</t>
  </si>
  <si>
    <t>PROFFI 218 Т1 Д6</t>
  </si>
  <si>
    <t>Cтолешница 1800 мм (фанера 24 мм + оцинкованный металл 1 мм), тумба с ящиком и дверью, тумба с 6-ю ящиками, полка-стенка. Вес - 106/118 кг. Объем - 0,65/0,67 куб. м. Кол-во мест 4/5.</t>
  </si>
  <si>
    <t>PROFFI 218 Т1 Д6 Э</t>
  </si>
  <si>
    <t>PROFFI 218 Т1 Д6 Э2</t>
  </si>
  <si>
    <t>PROFFI 218 Д3 Д3</t>
  </si>
  <si>
    <t>Cтолешница 1800 мм (фанера 24 мм + оцинкованный металл 1 мм), 2 тумбы с 3-мя ящиками, полка-стенка. Вес - 110/122 кг. Объем - 0,65/0,67 куб. м. Кол-во мест 4/5.</t>
  </si>
  <si>
    <t>PROFFI 218 Д3 Д4</t>
  </si>
  <si>
    <t>Cтолешница 1800 мм (фанера 24 мм + оцинкованный металл 1 мм), тумба с 3-я ящиками, тумба с 4-я ящиками, полка-стенка. Вес - 110/122 кг. Объем - 0,65/0,67 куб. м. Кол-во мест 4/5.</t>
  </si>
  <si>
    <t>PROFFI 218 Д3 Д4 Э</t>
  </si>
  <si>
    <t>PROFFI 218 Д3 Д4 Э2</t>
  </si>
  <si>
    <t>PROFFI 218 Д3 Д5</t>
  </si>
  <si>
    <t>Cтолешница 1800 мм (фанера 24 мм + оцинкованный металл 1 мм), тумба с 3-мя ящиками, тумба с 5-ю ящиками, полка-стенка. Вес - 112/124 кг. Объем - 0,65/0,67 куб. м. Кол-во мест 4/5.</t>
  </si>
  <si>
    <t>PROFFI 218 Д3 Д6</t>
  </si>
  <si>
    <t>Cтолешница 1800 мм (фанера 24 мм + оцинкованный металл 1 мм), тумба с 3-мя ящиками, тумба с 6-ю ящиками, полка-стенка. Вес - 114/126 кг. Объем - 0,65/0,67 куб. м. Кол-во мест 4/5.</t>
  </si>
  <si>
    <t>PROFFI 218 Д3 Д6 Э</t>
  </si>
  <si>
    <t>PROFFI 218 Д3 Д6 Э2</t>
  </si>
  <si>
    <t>PROFFI 218 Д4 Д4</t>
  </si>
  <si>
    <t>Cтолешница 1800 мм (фанера 24 мм + оцинкованный металл 1 мм), 2 тумбы с 4-я ящиками, полка-стенка. Вес - 116/128 кг. Объем - 0,65/0,67 куб. м. Кол-во мест 4/5.</t>
  </si>
  <si>
    <t>PROFFI 218 Д4 Д4 Э</t>
  </si>
  <si>
    <t>PROFFI 218 Д4 Д4 Э2</t>
  </si>
  <si>
    <t>PROFFI 218 Д4 Д5</t>
  </si>
  <si>
    <t>Cтолешница 1800 мм (фанера 24 мм + оцинкованный металл 1 мм), тумба с 4-я ящиками, тумба с 5-ю ящиками, полка-стенка. Вес - 118/128 кг. Объем - 0,65/0,67 куб. м. Кол-во мест 4/5.</t>
  </si>
  <si>
    <t>PROFFI 218 Д4 Д5 Э</t>
  </si>
  <si>
    <t>PROFFI 218 Д4 Д5 Э2</t>
  </si>
  <si>
    <t>PROFFI 218 Д4 Д6</t>
  </si>
  <si>
    <t>Cтолешница 1800 мм (фанера 24 мм + оцинкованный металл 1 мм), тумба с 4-я ящиками, тумба с 6-ю ящиками, полка-стенка. Вес - 120/128 кг. Объем - 0,65/0,67 куб. м. Кол-во мест 4/5.</t>
  </si>
  <si>
    <t>PROFFI 218 Д4 Д6 Э</t>
  </si>
  <si>
    <t>PROFFI 218 Д4 Д6 Э2</t>
  </si>
  <si>
    <t>PROFFI 218 Д5 Д5</t>
  </si>
  <si>
    <t>Cтолешница 1800 мм (фанера 24 мм + оцинкованный металл 1 мм), 2 тумбы с 5-ю ящиками, полка-стенка. Вес - 116/128 кг. Объем - 0,65/0,67 куб. м. Кол-во мест 4/5.</t>
  </si>
  <si>
    <t>PROFFI 218 Д5 Д6</t>
  </si>
  <si>
    <t>Cтолешница 1800 мм (фанера 24 мм + оцинкованный металл 1 мм), тумба с 5-ю ящиками, тумба с 6-ю ящиками, полка-стенка. Вес - 118/130 кг. Объем - 0,65/0,67 куб. м. Кол-во мест 4/5.</t>
  </si>
  <si>
    <t>PROFFI 218 Д5 Д6 Э</t>
  </si>
  <si>
    <t>PROFFI 218 Д5 Д6 Э2</t>
  </si>
  <si>
    <t>PROFFI 218 Д6 Д6</t>
  </si>
  <si>
    <t>Cтолешница 1800 мм (фанера 24 мм + оцинкованный металл 1 мм), 2 тумбы с 6-ю ящиками, полка-стенка. Вес - 120/130 кг. Объем - 0,65/0,67 куб. м. Кол-во мест 4/5.</t>
  </si>
  <si>
    <t>PROFFI 218 Д6 Д6 Э</t>
  </si>
  <si>
    <t>PROFFI 218 Д6 Д6 Э2</t>
  </si>
  <si>
    <t>PROFFI 216 Д6 Д6</t>
  </si>
  <si>
    <t>PROFFI 216 Д6 Д6 Э</t>
  </si>
  <si>
    <t>PROFFI 216 Д6 Д6 Э2</t>
  </si>
  <si>
    <t>Cтолешница 1600 мм (фанера 24 мм + оцинкованный металл 1 мм), тумба с 5-ю ящиками, тумба с 6-ю ящиками, полка-стенка. Вес - 113/124 кг. Объем - 0,62/0,65 куб. м. Кол-во мест 4/5.</t>
  </si>
  <si>
    <t>Полка 1000х300( 8 комплектов крепежа), , шт.</t>
  </si>
  <si>
    <t>Полка 1000х400 (8 комплектов крепежа), , шт.</t>
  </si>
  <si>
    <t>Полка 1000х500 (8 комплектов крепежа), , шт.</t>
  </si>
  <si>
    <t>Полка 1000х600 (8 комплектов крепежа), , шт.</t>
  </si>
  <si>
    <t>Полка 700х300(8 комплектов крепежа), , шт.</t>
  </si>
  <si>
    <t>Полка 700х400 (8 комплектов крепежа), , шт.</t>
  </si>
  <si>
    <t>Полка 700х500(8 комплектов крепежа), , шт.</t>
  </si>
  <si>
    <t>Полка 700х600 (8 комплектов крепежа), , шт.</t>
  </si>
  <si>
    <t>Стойка 1000 мм (1 подпятник, 8 комплектов крепежа, 4 уголка жескости), , шт.</t>
  </si>
  <si>
    <t>Стойка 1200 мм (1 подпятник, 8 комплектов крепежа, 4 уголка жескости), , шт.</t>
  </si>
  <si>
    <t>Стойка 1500 мм (1 подпятник, 8 комплектов крепежа, 4 уголка жескости), , шт.</t>
  </si>
  <si>
    <t>Стойка 1800 мм (1 подпятник, 8 комплектов крепежа, 4 уголка жескости), , шт.</t>
  </si>
  <si>
    <t>Стойка 2000 мм (1 подпятник, 8 комплектов крепежа, 4 уголка жескости), , шт.</t>
  </si>
  <si>
    <t>Стойка 2200 мм (1 подпятник, 8 комплектов крепежа, 4 уголка жескости), , шт.</t>
  </si>
  <si>
    <t>Стойка 2300 мм (1 подпятник, 8 комплектов крепежа, 4 уголка жескости), , шт.</t>
  </si>
  <si>
    <t>Стойка 2500 мм (1 подпятник, 8 комплектов крепежа, 4 уголка жескости), , шт.</t>
  </si>
  <si>
    <t>Верстак мобильный MECHANIC-М12.22</t>
  </si>
  <si>
    <t>Верстак мобильный MECHANIC-М12.02</t>
  </si>
  <si>
    <t>Верстак мобильный MECHANIC-М12.66</t>
  </si>
  <si>
    <t>Верстак мобильный MECHANIC-М12.12</t>
  </si>
  <si>
    <t>Верстак мобильный MECHANIC-М12.16</t>
  </si>
  <si>
    <t>Верстак мобильный MECHANIC-М12.10</t>
  </si>
  <si>
    <t>Верстак мобильный MECHANIC-М12.11</t>
  </si>
  <si>
    <t>Верстак мобильный MECHANIC-М12.00</t>
  </si>
  <si>
    <t>Верстак мобильный MECHANIC-М12.06</t>
  </si>
  <si>
    <t>Верстак мобильный MECHANIC-М12.26</t>
  </si>
  <si>
    <t>Верстак мобильный MECHANIC-М15.262</t>
  </si>
  <si>
    <t>Верстак мобильный MECHANIC-М15.000</t>
  </si>
  <si>
    <t>Верстак мобильный MECHANIC-М15.202</t>
  </si>
  <si>
    <t>Верстак мобильный MECHANIC-М15.111</t>
  </si>
  <si>
    <t>Верстак мобильный MECHANIC-М15.122</t>
  </si>
  <si>
    <t>Верстак мобильный MECHANIC-М15.016</t>
  </si>
  <si>
    <t>Верстак мобильный MECHANIC-М15.666</t>
  </si>
  <si>
    <t>Верстак мобильный MECHANIC-М15.020</t>
  </si>
  <si>
    <t>Верстак мобильный MECHANIC-М15.060</t>
  </si>
  <si>
    <t>Верстак мобильный MECHANIC-М15.222</t>
  </si>
  <si>
    <t>Верстак мобильный MECHANIC-М15.266</t>
  </si>
  <si>
    <t>ВИ Стол металлический промышленный 1000 мм. PROFFI (RAL5005 и RAL7024), , шт</t>
  </si>
  <si>
    <t>ВИ Стол металлический промышленный 1000 мм. PROFFI (RAL5005 и RAL7024) на колесах, , шт</t>
  </si>
  <si>
    <t>ВИ Стол металлический промышленный 1500 мм. PROFFI (RAL5005 и RAL7024), , шт</t>
  </si>
  <si>
    <t>ВИ Стол металлический промышленный 1500 мм. PROFFI (RAL5005 и RAL7024) на колесах, , шт</t>
  </si>
  <si>
    <t>ВИ Стол металлический промышленный 2000 мм. PROFFI (RAL5005 и RAL7024), , шт</t>
  </si>
  <si>
    <t>ВИ Стол металлический промышленный 2000 мм. PROFFI (RAL5005 и RAL7024) на колесах, , шт</t>
  </si>
  <si>
    <t>PROFFI Тележка инструментальная 795.4 RAL5005 (4 выдвижных ящика RAL7024, ручка, колеса), , шт</t>
  </si>
  <si>
    <t>PROFFI Тележка инструментальная 795.5 RAL5005 (5 выдвижных ящиков RAL7024, ручка, колеса), , шт</t>
  </si>
  <si>
    <t>PROFFI Тележка инструментальная 795.6 RAL5005 (6 выдвижных ящиков RAL7024, ручка, колеса), , шт</t>
  </si>
  <si>
    <t>PROFFI Тележка инструментальная 795.7 RAL5005 (7 выдвижных ящиков RAL7024, ручка, колеса), , шт</t>
  </si>
  <si>
    <t>PROFFI Тележка инструментальная 950.4 RAL5005 (4 выдвижных ящика RAL7024, ручка, колеса), , шт</t>
  </si>
  <si>
    <t>PROFFI Тележка инструментальная 950.5 RAL5005 (5 выдвижных ящиков RAL7024, ручка, колеса), , шт</t>
  </si>
  <si>
    <t>PROFFI Тележка инструментальная 950.6 RAL5005 (6 выдвижных ящиков RAL7024, ручка, колеса), , шт</t>
  </si>
  <si>
    <t>PROFFI Тележка инструментальная 950.7 RAL5005 (7 выдвижных ящиков RAL7024, ручка, колеса), , шт</t>
  </si>
  <si>
    <t>PROFFI Тележка инструментальная 950.8 RAL5005 (8 выдвижных ящиков RAL7024, ручка, колеса), , шт</t>
  </si>
  <si>
    <t>PROFFI Тележка инструментальная 950.9 RAL5005 (9 выдвижных ящиков RAL7024, ручка, колеса), , шт</t>
  </si>
  <si>
    <t>PROFFI-T Комплект ковриков к тележке инструментальной, , шт</t>
  </si>
  <si>
    <t>PROFFI-T Тележка инструментальная RAL5005 (ручка, колеса), , шт</t>
  </si>
  <si>
    <t>PROFFI-T Экран RAL5005 к тележке инструментальной, , шт</t>
  </si>
  <si>
    <t>PROFFI-T Ящик RAL7024 к тележке инструментальной, , шт</t>
  </si>
  <si>
    <t>PROFFI-TI Комплект ковриков к тележке инструментальной, , шт</t>
  </si>
  <si>
    <t>PROFFI-TI Тележка инструментальная 820х700х400 мм (ручка, колеса), , шт</t>
  </si>
  <si>
    <t>Шкаф архивный ШМА -12, , шт</t>
  </si>
  <si>
    <t>Шкаф архивный ШМА-05-400, , шт</t>
  </si>
  <si>
    <t>Шкаф архивный ШМА-05-400 (h-500), , шт</t>
  </si>
  <si>
    <t>Шкаф архивный ШМА-05-500, , шт</t>
  </si>
  <si>
    <t>Шкаф архивный ШМА-05-500 (h-500), , шт</t>
  </si>
  <si>
    <t>Шкаф архивный ШМА-11(400), , шт</t>
  </si>
  <si>
    <t>Шкаф архивный ШМА-11(500), , шт</t>
  </si>
  <si>
    <t>Шкаф гардеробный ШМ-1М (основной), , шт</t>
  </si>
  <si>
    <t>Шкаф гардеробный ШМ-1М-400 (основной), , шт</t>
  </si>
  <si>
    <t>Шкаф гардеробный ШМ-21 (дополнительный), , шт</t>
  </si>
  <si>
    <t>Шкаф гардеробный ШМ-21 (основной), , шт</t>
  </si>
  <si>
    <t>Шкаф гардеробный ШМ-22/1000, , шт</t>
  </si>
  <si>
    <t>Шкаф гардеробный ШМ-22/500, , шт</t>
  </si>
  <si>
    <t>Шкаф гардеробный ШМ-22/600, , шт</t>
  </si>
  <si>
    <t>Шкаф гардеробный ШМ-22/700, , шт</t>
  </si>
  <si>
    <t>Шкаф гардеробный ШМ-22/800, , шт</t>
  </si>
  <si>
    <t>Шкаф гардеробный ШМ-22/800(Б), , шт</t>
  </si>
  <si>
    <t>Шкаф гардеробный ШМ-2М (дополнительный), , шт</t>
  </si>
  <si>
    <t>Шкаф гардеробный ШМ-2М-400 (дополнительный), , шт</t>
  </si>
  <si>
    <t>Шкаф сушильный ШСО-22р, , шт</t>
  </si>
  <si>
    <t>Шкаф ШМ-12 (дополнительный), , шт</t>
  </si>
  <si>
    <t>Шкаф ШМ-12 (основной), , шт</t>
  </si>
  <si>
    <t>Шкаф ШМ-14 (дополнительный), , шт</t>
  </si>
  <si>
    <t>Шкаф ШМ-14 (основной), , шт</t>
  </si>
  <si>
    <t>ШМ-22/800 (Б)- Полка дополнительная (разборный), , шт</t>
  </si>
  <si>
    <t>ВИ Шкаф инструментальный PROFFI ПкЯ14/Я1П1, , шт</t>
  </si>
  <si>
    <t>ВИ Шкаф инструментальный PROFFI ПкЯ2П2/Я1П1, , шт</t>
  </si>
  <si>
    <t>ВИ Шкаф инструментальный PROFFI ПкЯ2П2/Я2П1, , шт</t>
  </si>
  <si>
    <t>ВИ Шкаф инструментальный PROFFI ПкЯ4П2/Я1П1, , шт</t>
  </si>
  <si>
    <t>ВИ Шкаф инструментальный PROFFI ПкЯ6/П1, , шт</t>
  </si>
  <si>
    <t>ВИ Шкаф инструментальный PROFFI ПкЯ6/Я1П1, , шт</t>
  </si>
  <si>
    <t>ВИ Шкаф инструментальный PROFFI ПЯ10П2, , шт</t>
  </si>
  <si>
    <t>ВИ Шкаф инструментальный PROFFI ПЯ2П10, , шт</t>
  </si>
  <si>
    <t>ВИ Шкаф инструментальный PROFFI ПЯ4П8, , шт</t>
  </si>
  <si>
    <t>ВИ Шкаф инструментальный PROFFI ПЯ6П6, , шт</t>
  </si>
  <si>
    <t>ВИ Шкаф инструментальный PROFFI ПЯ8П4, , шт</t>
  </si>
  <si>
    <t>ВИ Шкаф инструментальный PROFFI ПяП6, , шт</t>
  </si>
  <si>
    <t>ВИ Шкаф инструментальный PROFFI Я1П5, , шт</t>
  </si>
  <si>
    <t>ВИ Шкаф инструментальный PROFFI Я2П4, , шт</t>
  </si>
  <si>
    <t>ВИ Шкаф инструментальный PROFFI Я3П3, , шт</t>
  </si>
  <si>
    <t>ВИ Шкаф инструментальный PROFFI Я4П2, , шт</t>
  </si>
  <si>
    <t>ВИ Шкаф инструментальный PROFFI Я5П1, , шт</t>
  </si>
  <si>
    <t>ВИ Шкаф инструментальный PROFFI яП3, , шт</t>
  </si>
  <si>
    <t>ВИ Шкаф инструментальный PROFFI яП6, , шт</t>
  </si>
  <si>
    <t>ВИ Антресоль инструментальная PROFFI  ПП4, , шт</t>
  </si>
  <si>
    <t>ВИ Антресоль инструментальная PROFFI  ПЯ2П4, , шт</t>
  </si>
  <si>
    <t>ВИ Антресоль инструментальная PROFFI  ПЯ4П4, , шт</t>
  </si>
  <si>
    <t>ВИ Антресоль инструментальная PROFFI  ПЯ6П2, , шт</t>
  </si>
  <si>
    <t>ВИ Антресоль инструментальная PROFFI П2, , шт</t>
  </si>
  <si>
    <t>ВИ Антресоль инструментальная PROFFI Я1П2, , шт</t>
  </si>
  <si>
    <t>ВИ Антресоль инструментальная PROFFI Я2П2, , шт</t>
  </si>
  <si>
    <t>ВИ Антресоль инструментальная PROFFI Я3П1, , шт</t>
  </si>
  <si>
    <t>СГ-400 Настил 500х300 RAL7035, , шт</t>
  </si>
  <si>
    <t>СГ-400 Настил 600х300 RAL7035, , шт</t>
  </si>
  <si>
    <t>СГ-400 Настил 750х300 RAL7035, , шт</t>
  </si>
  <si>
    <t>СГ-400 Настил 950х300 RAL7035, , шт</t>
  </si>
  <si>
    <t>СГ-400 Рама 2000х500, , шт</t>
  </si>
  <si>
    <t>СГ-400 Рама 2000х600, , шт</t>
  </si>
  <si>
    <t>СГ-400 Рама 2000х750, , шт</t>
  </si>
  <si>
    <t>СГ-400 Рама 2000х950, , шт</t>
  </si>
  <si>
    <t>СГ-400 Рама 2500х500, , шт</t>
  </si>
  <si>
    <t>СГ-400 Рама 2500х600, , шт</t>
  </si>
  <si>
    <t>СГ-400 Рама 2500х750, , шт</t>
  </si>
  <si>
    <t>СГ-400 Рама 2500х950, , шт</t>
  </si>
  <si>
    <t>СГ-400 Рама 3000х500, , шт</t>
  </si>
  <si>
    <t>СГ-400 Рама 3000х600, , шт</t>
  </si>
  <si>
    <t>СГ-400 Рама 3000х750, , шт</t>
  </si>
  <si>
    <t>СГ-400 Рама 3000х950, , шт</t>
  </si>
  <si>
    <t>СГ-400 Ригель 1200, , шт</t>
  </si>
  <si>
    <t>СГ-400 Ригель 1500, , шт</t>
  </si>
  <si>
    <t>СГ-400 Ригель 1800, , шт</t>
  </si>
  <si>
    <t>СГ-400 Ригель 2100, , шт</t>
  </si>
  <si>
    <t>СГ-400 Стяжка пары ригелей 500, , шт</t>
  </si>
  <si>
    <t>СГ-400 Стяжка пары ригелей 600, , шт</t>
  </si>
  <si>
    <t>СГ-400 Стяжка пары ригелей 750, , шт</t>
  </si>
  <si>
    <t>СГ-400 Стяжка пары ригелей 950, , шт</t>
  </si>
  <si>
    <t>Наименвоание</t>
  </si>
  <si>
    <t xml:space="preserve"> Рабочее место MECHANIC №121, , шт</t>
  </si>
  <si>
    <t xml:space="preserve"> Рабочее место MECHANIC №122, , шт</t>
  </si>
  <si>
    <t xml:space="preserve"> Рабочее место MECHANIC №151, , шт</t>
  </si>
  <si>
    <t xml:space="preserve"> Рабочее место MECHANIC №152, , шт</t>
  </si>
  <si>
    <t xml:space="preserve"> Рабочее место MECHANIC №153, , шт</t>
  </si>
  <si>
    <t xml:space="preserve"> Рабочее место MECHANIC №154, , шт</t>
  </si>
  <si>
    <t xml:space="preserve"> Рабочее место MECHANIC №155, , шт</t>
  </si>
  <si>
    <t xml:space="preserve"> Рабочее место MECHANIC №201, , шт</t>
  </si>
  <si>
    <t xml:space="preserve"> Рабочее место MECHANIC №202, , шт</t>
  </si>
  <si>
    <t xml:space="preserve"> Рабочее место MECHANIC №203, , шт</t>
  </si>
  <si>
    <t xml:space="preserve"> Рабочее место MECHANIC №204, , шт</t>
  </si>
  <si>
    <t xml:space="preserve"> Рабочее место MECHANIC №205, , шт</t>
  </si>
  <si>
    <t>Держатель для баллонов RAL7024, , шт</t>
  </si>
  <si>
    <t>Держатель для бумажных полотенец  RAL7024, , шт</t>
  </si>
  <si>
    <t>Держатель для ключей RAL7024, , шт</t>
  </si>
  <si>
    <t>Держатель для отверток RAL7024, , шт</t>
  </si>
  <si>
    <t>Держатель универсальный RAL7024, , шт</t>
  </si>
  <si>
    <t>Кармашек RAL7024, , шт</t>
  </si>
  <si>
    <t>Панель перфорированная 1000х1000 RAL5005, , шт</t>
  </si>
  <si>
    <t>Панель перфорированная 1000х500 RAL5005, , шт</t>
  </si>
  <si>
    <t>Панель перфорированная 1500х1000 RAL5005, , шт</t>
  </si>
  <si>
    <t>Панель перфорированная 1500х500 RAL5005, , шт</t>
  </si>
  <si>
    <t>Панель перфорированная 2000х1000 RAL5005, , шт</t>
  </si>
  <si>
    <t>Панель перфорированная 2000х500 RAL5005, , шт</t>
  </si>
  <si>
    <t>Полка для экрана RAL7024, , шт</t>
  </si>
  <si>
    <t>Комментарий</t>
  </si>
  <si>
    <r>
      <t xml:space="preserve"> </t>
    </r>
    <r>
      <rPr>
        <sz val="9"/>
        <rFont val="Arial"/>
        <family val="2"/>
        <charset val="204"/>
      </rPr>
      <t>(ВхГхШ)  850х700х700 мм. Состоит из: PROFFI-М столешница (фанера 24 мм + сталь 6мм), PROFFI тумба с дверцей. Вес - 70 кг. Объем - 0,37 куб. м. Кол-во мест с экраном - 2.</t>
    </r>
  </si>
  <si>
    <t>Верстак Верстакофф PROFFI-M 1МД-Т</t>
  </si>
  <si>
    <r>
      <t xml:space="preserve"> </t>
    </r>
    <r>
      <rPr>
        <sz val="9"/>
        <rFont val="Arial"/>
        <family val="2"/>
        <charset val="204"/>
      </rPr>
      <t>(ВхГхШ)  850х700х700 мм. Состоит из: PROFFI-М столешница (фанера 24 мм + сталь 6мм) PROFFI тумба с 3 выдвижными ящиками. Вес - 90 кг. Объем - 0,37 куб. м. Кол-во мест с экраном - 2.</t>
    </r>
  </si>
  <si>
    <t>Верстак  Верстакофф PROFFI-M 1МД-Д</t>
  </si>
  <si>
    <r>
      <t xml:space="preserve"> </t>
    </r>
    <r>
      <rPr>
        <sz val="9"/>
        <rFont val="Arial"/>
        <family val="2"/>
        <charset val="204"/>
      </rPr>
      <t>(ВхГхШ) 850х700х1400 мм. Состоит из: PROFFI-М столешница (фанера 24 мм + сталь 6мм), PROFFI-М опора  - 2 шт., PROFFI-М полка-стенка. Вес - 82 кг. Объем - 0,13 куб. м. Кол-во мест с экраном - 4.</t>
    </r>
  </si>
  <si>
    <t>Верстак  Верстакофф PROFFI-M 2МД ОПС2О</t>
  </si>
  <si>
    <t>(ВхГхШ) 850х700х1400 мм. Состоит из: PROFFI-М столешница (фанера 24 мм + сталь 6мм), PROFFI опора, PROFFI полка-стенка, PROFFI тумба с 3 выдвижными ящиками. Вес - 131 кг. Объем - 0,4 куб. м. Кол-во мест с экраном - 4.</t>
  </si>
  <si>
    <t xml:space="preserve">Верстак Верстакофф PROFFI-M 2МД ОПС1ДЭ </t>
  </si>
  <si>
    <r>
      <t xml:space="preserve"> </t>
    </r>
    <r>
      <rPr>
        <sz val="9"/>
        <rFont val="Arial"/>
        <family val="2"/>
        <charset val="204"/>
      </rPr>
      <t>(ВхГхШ) 850х700х1400 мм. Состоит из: PROFFI-М столешница (фанера 24 мм + сталь 6мм), PROFFI опора, PROFFI полка-стенка, PROFFI тумба с дверцей, PROFFI-M Экран 1400. Вес - 121 кг. Объем - 0,42 куб. м. Кол-во мест с экраном - 5.</t>
    </r>
  </si>
  <si>
    <t>Верстак  Верстакофф PROFFI-M 2МД ОПС1ТЭ</t>
  </si>
  <si>
    <t>(ВхГхШ) 850х700х2000 мм. Состоит из: PROFFI-М столешница (фанера 24 мм + сталь 6мм), PROFFI полка-стенка, PROFFI тумба с дверцей  - 2 шт.  Вес - 169 кг. Объем - 0,77 куб. м. Кол-во мест с экраном - 4.</t>
  </si>
  <si>
    <t xml:space="preserve">Верстак Верстакофф PROFFI-M 3МД ТПС1ТЭ </t>
  </si>
  <si>
    <r>
      <t xml:space="preserve"> </t>
    </r>
    <r>
      <rPr>
        <sz val="9"/>
        <rFont val="Arial"/>
        <family val="2"/>
        <charset val="204"/>
      </rPr>
      <t>(ВхГхШ) 850х700х2000 мм. Состоит из: PROFFI-М столешница (фанера 24 мм + сталь 6мм), PROFFI полка-стенка, PROFFI тумба с 3 выдвижными ящиками  - 2 шт., PROFFI-M Экран 2000.  Вес - 222 кг. Объем - 0,81 куб. м. Кол-во мест с экраном - 5.</t>
    </r>
  </si>
  <si>
    <t>Верстак Верстакофф PROFFI-M 3МД ДПС1ДЭ</t>
  </si>
  <si>
    <t>(ВхГхШ) 850х700х2000 мм. Состоит из: PROFFI-М столешница (фанера 24 мм + сталь 6мм), PROFFI полка-стенка, PROFFI тумба с 3 выдвижными ящиками  - 2 шт.  Вес - 209 кг. Объем - 0,77 куб. м. Кол-во мест с экраном - 4.</t>
  </si>
  <si>
    <t xml:space="preserve">Верстак Верстакофф PROFFI-M 3МД ДПС1ДЭ </t>
  </si>
  <si>
    <t>(ВхГхШ) 850х700х2000 мм. Состоит из: PROFFI-М столешница (фанера 24 мм + сталь 6мм), PROFFI полка-стенка, PROFFI тумба с дверцей, PROFFI тумба с 3 выдвижными ящиками, PROFFI-M Экран 2000. Вес - 202 кг. Объем - 0,81 куб. м. Кол-во мест с экраном - 5.</t>
  </si>
  <si>
    <t xml:space="preserve">Верстак  Верстакофф PROFFI-M 3МД ТПС1ДЭ </t>
  </si>
  <si>
    <t>(ВхГхШ) 850х700х2000 мм. Состоит из: PROFFI-М столешница (фанера 24 мм + сталь 6мм), PROFFI опора, PROFFI полка-стенка, PROFFI тумба с 3 выдвижными ящиками, PROFFI-M Экран 2000. Вес - 163 кг. Объем - 0,5 куб. м. Кол-во мест с экраном - 5.</t>
  </si>
  <si>
    <t xml:space="preserve">Верстак  Верстакофф PROFFI-M 3МД ОПС2ДЭ </t>
  </si>
  <si>
    <r>
      <t xml:space="preserve"> </t>
    </r>
    <r>
      <rPr>
        <sz val="9"/>
        <rFont val="Arial"/>
        <family val="2"/>
        <charset val="204"/>
      </rPr>
      <t>(ВхГхШ) 850х700х2000 мм. Состоит из: PROFFI-М столешница (фанера 24 мм + сталь 6мм), PROFFI опора, PROFFI полка-стенка, PROFFI тумба с 3 выдвижными ящиками, PROFFI-M Экран 2000. Вес - 160 кг. Объем - 0,46 куб. м. Кол-во мест с экраном - 4.</t>
    </r>
  </si>
  <si>
    <t>Верстак  Верстакофф PROFFI-M 3МД ОПС2ДЭ</t>
  </si>
  <si>
    <t>(ВхГхШ) 850х700х2000 мм. Состоит из: PROFFI-М столешница (фанера 24 мм + сталь 6мм), PROFFI опора, PROFFI полка-стенка, PROFFI тумба с дверцей, PROFFI-M Экран 2000. Вес - 153 кг. Объем - 0,5 куб. м. Кол-во мест с экраном - 5.</t>
  </si>
  <si>
    <t xml:space="preserve">Верстак  Верстакофф PROFFI-M 3МД ОПС2ТЭ </t>
  </si>
  <si>
    <t>(ВхГхШ) 850х700х1400 мм. Состоит из: PROFFI-М столешница (фанера 24 мм + сталь 6мм), PROFFI опора, PROFFI полка-стенка, PROFFI тумба с дверцей.  Вес - 111 кг. Объем - 0,4 куб. м. Кол-во мест с экраном - 4.</t>
  </si>
  <si>
    <t xml:space="preserve">Верстак  Верстакофф PROFFI-M 2МД ОПС1ТЭ </t>
  </si>
  <si>
    <r>
      <t xml:space="preserve"> </t>
    </r>
    <r>
      <rPr>
        <sz val="9"/>
        <rFont val="Arial"/>
        <family val="2"/>
        <charset val="204"/>
      </rPr>
      <t>(ВхГхШ) 850х700х1400 мм. Состоит из: PROFFI-М столешница (фанера 24 мм + сталь 6мм), PROFFI-М опора  - 2 шт., PROFFI-М полка-стенка, PROFFI-М  Экран.  Вес - 92 кг. Объем - 0,15 куб. м. Кол-во мест с экраном - 5.</t>
    </r>
  </si>
  <si>
    <t>(ВхГхШ) 850х700х2000 мм. Состоит из: PROFFI-М столешница (фанера 24 мм + сталь 6мм), PROFFI полка-стенка, PROFFI тумба с дверцей  - 2 шт., PROFFI-M Экран 2000. Вес - 182 кг. Объем - 0,81 куб. м. Кол-во мест с экраном - 5.</t>
  </si>
  <si>
    <t>(ВхГхШ) 850х700х2000 мм. Состоит из: PROFFI-М столешница (фанера 24 мм + сталь 6мм), PROFFI полка-стенка, PROFFI тумба с дверцей, PROFFI тумба с 3 выдвижными ящиками.  Вес - 189 кг. Объем - 0,77 куб. м. Кол-во мест с экраном - 4.</t>
  </si>
  <si>
    <t>Фото</t>
  </si>
  <si>
    <r>
      <t xml:space="preserve"> </t>
    </r>
    <r>
      <rPr>
        <sz val="9"/>
        <rFont val="Arial"/>
        <family val="2"/>
        <charset val="204"/>
      </rPr>
      <t>(ВхГхШ) 850х700х1400 мм. Состоит из: PROFFI-М столешница (фанера 24 мм + сталь 6мм), PROFFI-М опора  - 2 шт., PROFFI-М полка-стенка, PROFFI-М  Экран.  Вес - 103 кг. Объем - 0,17 куб. м. Кол-во мест с экраном - 5.</t>
    </r>
  </si>
  <si>
    <t>(ВхГхШ) 850х700х1400 мм. Состоит из: PROFFI-М столешница (фанера 24 мм + сталь 6мм), PROFFI опора, PROFFI полка-стенка, PROFFI тумба с дверцей, PROFFI-M Экран 1400. Вес - 132 кг. Объем - 0,44 куб. м. Кол-во мест с экраном - 5.</t>
  </si>
  <si>
    <t>(ВхГхШ) 850х700х1400 мм. Состоит из: PROFFI-М столешница (фанера 24 мм + сталь 6мм), PROFFI опора, PROFFI полка-стенка, PROFFI тумба с 3 выдвижными ящиками, PROFFI-M Экран 1400. Вес - 152 кг. Объем - 0,44 куб. м. Кол-во мест с экраном - 5.</t>
  </si>
  <si>
    <t>(ВхГхШ) 850х700х2000 мм. Состоит из: PROFFI-М столешница (фанера 24 мм + сталь 6мм), PROFFI полка-стенка, PROFFI тумба с дверцей  - 2 шт., PROFFI-M Экран 2000. Вес - 196 кг. Объем - 0,85 куб. м. Кол-во мест с экраном - 5.</t>
  </si>
  <si>
    <r>
      <t xml:space="preserve"> </t>
    </r>
    <r>
      <rPr>
        <sz val="9"/>
        <rFont val="Arial"/>
        <family val="2"/>
        <charset val="204"/>
      </rPr>
      <t>(ВхГхШ) 850х700х2000 мм. Состоит из: PROFFI-М столешница (фанера 24 мм + сталь 6мм), PROFFI опора, PROFFI полка-стенка, PROFFI тумба с 3 выдвижными ящиками, PROFFI-M Экран 2000. Вес - 177 кг. Объем - 0,54 куб. м. Кол-во мест с экраном - 5.</t>
    </r>
  </si>
  <si>
    <t>(ВхГхШ) 850х700х2000 мм. Состоит из: PROFFI-М столешница (фанера 24 мм + сталь 6мм), PROFFI полка-стенка, PROFFI тумба с дверцей, PROFFI тумба с 3 выдвижными ящиками, PROFFI-M Экран 2000. Вес - 216 кг. Объем - 0,85 куб. м. Кол-во мест с экраном - 5.</t>
  </si>
  <si>
    <t>(ВхГхШ) 850х700х2000 мм. Состоит из: PROFFI-М столешница (фанера 24 мм + сталь 6мм), PROFFI полка-стенка, PROFFI тумба с 3 выдвижными ящиками  - 2 шт., PROFFI-M Экран 2000.  Вес - 236 кг. Объем - 0,85 куб. м. Кол-во мест с экраном - 5.</t>
  </si>
  <si>
    <t>(ВхГхШ) 850х700х2000 мм. Состоит из: PROFFI-М столешница (фанера 24 мм + сталь 6мм), PROFFI опора, PROFFI полка-стенка, PROFFI тумба с дверцей, PROFFI-M Экран 2000. Вес - 167 кг. Объем - 0,54 куб. м. Кол-во мест с экраном - 5.</t>
  </si>
  <si>
    <t>(ВхГхШ) 850х700х1400 мм. Состоит из: PROFFI-М столешница (фанера 24 мм + сталь 6мм), PROFFI опора, PROFFI полка-стенка, PROFFI тумба с 3 выдвижными ящиками, PROFFI-M Экран 1400. Вес - 141 кг. Объем - 0,42 куб. м. Кол-во мест с экраном - 5.</t>
  </si>
  <si>
    <t>(ВхГхШ) 850х700х2000 мм. Состоит из: PROFFI-М столешница (фанера 24 мм + сталь 6мм), PROFFI опора, PROFFI полка-стенка, PROFFI тумба с дверцей.  Вес - 140 кг. Объем - 0,46 куб. м. Кол-во мест с экраном - 4.</t>
  </si>
  <si>
    <t>Верстаки PROFFI-М</t>
  </si>
  <si>
    <t>Верстаки PROFFI + дополнительный экран и подстветка)</t>
  </si>
  <si>
    <t>Промышленные столы</t>
  </si>
  <si>
    <t>Верстаки мобильные серии MECHANIC</t>
  </si>
  <si>
    <t>Рабочее место серии MECHANIC</t>
  </si>
  <si>
    <t>Перфорированные панели и держатели</t>
  </si>
  <si>
    <t xml:space="preserve">Тележки инструментальные серии PROFFI </t>
  </si>
  <si>
    <t>Шкафы металлические</t>
  </si>
  <si>
    <t>Шкафы инструментальные</t>
  </si>
  <si>
    <t>Стеллажи СГ-400</t>
  </si>
  <si>
    <t>Без экрана (базовая версия)</t>
  </si>
  <si>
    <t>С одним экраном</t>
  </si>
  <si>
    <t>С двойным экраном</t>
  </si>
  <si>
    <t>С двойным экраном и освещением</t>
  </si>
  <si>
    <r>
      <rPr>
        <b/>
        <sz val="10"/>
        <rFont val="Arial"/>
        <family val="2"/>
        <charset val="204"/>
      </rPr>
      <t>Верстак MECHANIC-М07</t>
    </r>
    <r>
      <rPr>
        <sz val="10"/>
        <rFont val="Arial"/>
        <family val="2"/>
        <charset val="204"/>
      </rPr>
      <t xml:space="preserve"> (ВхШхГ) 870х700х700 мм. со столешницей (фанера 24 мм. + 6 мм. сталь). Сборно-разборный каркас.</t>
    </r>
  </si>
  <si>
    <r>
      <rPr>
        <b/>
        <sz val="10"/>
        <rFont val="Arial"/>
        <family val="2"/>
        <charset val="204"/>
      </rPr>
      <t>Верстак MECHANIC-М07.0Э2</t>
    </r>
    <r>
      <rPr>
        <sz val="10"/>
        <rFont val="Arial"/>
        <family val="2"/>
        <charset val="204"/>
      </rPr>
      <t xml:space="preserve"> (ВхШхГ) 1970х700х700 мм. со столешницей (фанера 24 мм. + 6 мм. сталь). Сборно-разборный каркас. Включает в себя: модуль с дверцей.</t>
    </r>
  </si>
  <si>
    <r>
      <rPr>
        <b/>
        <sz val="10"/>
        <rFont val="Arial"/>
        <family val="2"/>
        <charset val="204"/>
      </rPr>
      <t>Верстак MECHANIC-М07.2Э</t>
    </r>
    <r>
      <rPr>
        <sz val="10"/>
        <rFont val="Arial"/>
        <family val="2"/>
        <charset val="204"/>
      </rPr>
      <t xml:space="preserve"> (ВхШхГ) 1470х700х700 мм. со столешницей (фанера 24 мм. + 6 мм. сталь). Сборно-разборный каркас. Включает в себя: модуль с дверцей и 2-мя выдвижными ящиками.</t>
    </r>
  </si>
  <si>
    <r>
      <rPr>
        <b/>
        <sz val="10"/>
        <rFont val="Arial"/>
        <family val="2"/>
        <charset val="204"/>
      </rPr>
      <t>Верстак MECHANIC-М07.1</t>
    </r>
    <r>
      <rPr>
        <sz val="10"/>
        <rFont val="Arial"/>
        <family val="2"/>
        <charset val="204"/>
      </rPr>
      <t xml:space="preserve"> (ВхШхГ) 870х700х700 мм. со столешницей (фанера 24 мм. + 6 мм. сталь). Сборно-разборный каркас. Включает в себя модуль с дверцей и одним выдвижным ящиком.</t>
    </r>
  </si>
  <si>
    <r>
      <rPr>
        <b/>
        <sz val="10"/>
        <rFont val="Arial"/>
        <family val="2"/>
        <charset val="204"/>
      </rPr>
      <t>Верстак MECHANIC-М07.ПС2</t>
    </r>
    <r>
      <rPr>
        <sz val="10"/>
        <rFont val="Arial"/>
        <family val="2"/>
        <charset val="204"/>
      </rPr>
      <t xml:space="preserve"> (ВхШхГ) 870х700х700 мм. со столешницей (фанера 24 мм. + 6 мм. сталь). Сборно-разборный каркас. Включает в себя полку-стенку большую.</t>
    </r>
  </si>
  <si>
    <r>
      <rPr>
        <b/>
        <sz val="10"/>
        <rFont val="Arial"/>
        <family val="2"/>
        <charset val="204"/>
      </rPr>
      <t>Верстак MECHANIC-М07.ППС1</t>
    </r>
    <r>
      <rPr>
        <sz val="10"/>
        <rFont val="Arial"/>
        <family val="2"/>
        <charset val="204"/>
      </rPr>
      <t xml:space="preserve"> (ВхШхГ) 870х700х700 мм. со столешницей (фанера 24 мм. + 6 мм. сталь). Сборно-разборный каркас. Включает в себя: модуль подвесной с 2-я выдвижными ящиками и полку-стенку малую.</t>
    </r>
  </si>
  <si>
    <r>
      <rPr>
        <b/>
        <sz val="10"/>
        <rFont val="Arial"/>
        <family val="2"/>
        <charset val="204"/>
      </rPr>
      <t>Верстак MECHANIC-М07.6Э2</t>
    </r>
    <r>
      <rPr>
        <sz val="10"/>
        <rFont val="Arial"/>
        <family val="2"/>
        <charset val="204"/>
      </rPr>
      <t xml:space="preserve"> (ВхШхГ) 1970х700х700 мм. со столешницей (фанера 24 мм. + 6 мм. сталь). Сборно-разборный каркас. Включает в себя модуль с 6-ю выдвижными ящиками.</t>
    </r>
  </si>
  <si>
    <r>
      <rPr>
        <b/>
        <sz val="10"/>
        <rFont val="Arial"/>
        <family val="2"/>
        <charset val="204"/>
      </rPr>
      <t>Верстак MECHANIC-М12</t>
    </r>
    <r>
      <rPr>
        <sz val="10"/>
        <rFont val="Arial"/>
        <family val="2"/>
        <charset val="204"/>
      </rPr>
      <t xml:space="preserve"> (ВхШхГ) 870х1200х700 мм. со столешницей (фанера 24 мм. + 6 мм. сталь). Сборно-разборный каркас.</t>
    </r>
  </si>
  <si>
    <r>
      <rPr>
        <b/>
        <sz val="10"/>
        <rFont val="Arial"/>
        <family val="2"/>
        <charset val="204"/>
      </rPr>
      <t>Верстак MECHANIC-М12.01</t>
    </r>
    <r>
      <rPr>
        <sz val="10"/>
        <rFont val="Arial"/>
        <family val="2"/>
        <charset val="204"/>
      </rPr>
      <t xml:space="preserve"> (ВхШхГ) 870х1200х700 мм. со столешницей (фанера 24 мм. + 6 мм. сталь). Сборно-разборный каркас. Включает в себя: модуль с дверцей и одним выдвижным ящиком, модуль с дверцей.</t>
    </r>
  </si>
  <si>
    <r>
      <rPr>
        <b/>
        <sz val="10"/>
        <rFont val="Arial"/>
        <family val="2"/>
        <charset val="204"/>
      </rPr>
      <t>Верстак MECHANIC-М12.11</t>
    </r>
    <r>
      <rPr>
        <sz val="10"/>
        <rFont val="Arial"/>
        <family val="2"/>
        <charset val="204"/>
      </rPr>
      <t xml:space="preserve"> (ВхШхГ) 870х1200х700 мм. со столешницей (фанера 24 мм. + 6 мм. сталь). Сборно-разборный каркас. Включает в себя: два модуля с дверцей и одним выдвижным ящиком.</t>
    </r>
  </si>
  <si>
    <r>
      <rPr>
        <b/>
        <sz val="10"/>
        <rFont val="Arial"/>
        <family val="2"/>
        <charset val="204"/>
      </rPr>
      <t>Верстак MECHANIC-М12.12</t>
    </r>
    <r>
      <rPr>
        <sz val="10"/>
        <rFont val="Arial"/>
        <family val="2"/>
        <charset val="204"/>
      </rPr>
      <t xml:space="preserve"> (ВхШхГ) 870х1200х700 мм. со столешницей (фанера 24 мм. + 6 мм. сталь). Сборно-разборный каркас. Включает в себя: модуль с дверцей и одним выдвижным ящиком, модуль с дверцей и 2-я выдвижными ящиками.</t>
    </r>
  </si>
  <si>
    <r>
      <rPr>
        <b/>
        <sz val="10"/>
        <rFont val="Arial"/>
        <family val="2"/>
        <charset val="204"/>
      </rPr>
      <t>Верстак MECHANIC-М12.16</t>
    </r>
    <r>
      <rPr>
        <sz val="10"/>
        <rFont val="Arial"/>
        <family val="2"/>
        <charset val="204"/>
      </rPr>
      <t xml:space="preserve"> (ВхШхГ) 870х1200х700 мм. со столешницей (фанера 24 мм. + 6 мм. сталь). Сборно-разборный каркас. Включает в себя: модуль с дверцей и одним выдвижным ящиком, модуль с дверцей и 6-ю выдвижными ящиками.</t>
    </r>
  </si>
  <si>
    <r>
      <rPr>
        <b/>
        <sz val="10"/>
        <rFont val="Arial"/>
        <family val="2"/>
        <charset val="204"/>
      </rPr>
      <t>Верстак MECHANIC-М12.ПС2ПС2</t>
    </r>
    <r>
      <rPr>
        <sz val="10"/>
        <rFont val="Arial"/>
        <family val="2"/>
        <charset val="204"/>
      </rPr>
      <t xml:space="preserve"> (ВхШхГ) 870х1200х700 мм. со столешницей (фанера 24 мм. + 6 мм. сталь). Сборно-разборный каркас. Включает в себя: 2 полки-стенки большие.</t>
    </r>
  </si>
  <si>
    <r>
      <rPr>
        <b/>
        <sz val="10"/>
        <rFont val="Arial"/>
        <family val="2"/>
        <charset val="204"/>
      </rPr>
      <t>Верстак MECHANIC-М12.ППС1ПС2</t>
    </r>
    <r>
      <rPr>
        <sz val="10"/>
        <rFont val="Arial"/>
        <family val="2"/>
        <charset val="204"/>
      </rPr>
      <t xml:space="preserve"> (ВхШхГ) 870х1200х700 мм. со столешницей (фанера 24 мм. + 6 мм. сталь). Сборно-разборный каркас. Включает в себя: модуль подвесной, полку-стенку малую, полку-стенку большую.</t>
    </r>
  </si>
  <si>
    <r>
      <rPr>
        <b/>
        <sz val="10"/>
        <rFont val="Arial"/>
        <family val="2"/>
        <charset val="204"/>
      </rPr>
      <t>Верстак MECHANIC-М12.0ПС2</t>
    </r>
    <r>
      <rPr>
        <sz val="10"/>
        <rFont val="Arial"/>
        <family val="2"/>
        <charset val="204"/>
      </rPr>
      <t xml:space="preserve"> (ВхШхГ) 870х1200х700 мм. со столешницей (фанера 24 мм. + 6 мм. сталь). Сборно-разборный каркас. Включает в себя: модуль с дверцей, полку-стенку большую.</t>
    </r>
  </si>
  <si>
    <r>
      <rPr>
        <b/>
        <sz val="10"/>
        <rFont val="Arial"/>
        <family val="2"/>
        <charset val="204"/>
      </rPr>
      <t>Верстак MECHANIC-М12.1ПС2</t>
    </r>
    <r>
      <rPr>
        <sz val="10"/>
        <rFont val="Arial"/>
        <family val="2"/>
        <charset val="204"/>
      </rPr>
      <t xml:space="preserve"> (ВхШхГ) 870х1200х700 мм. со столешницей (фанера 24 мм. + 6 мм. сталь). Сборно-разборный каркас. Включает в себя: модуль с дверцей и одним выдвижным ящиком, полку-стенку большую.</t>
    </r>
  </si>
  <si>
    <r>
      <rPr>
        <b/>
        <sz val="10"/>
        <rFont val="Arial"/>
        <family val="2"/>
        <charset val="204"/>
      </rPr>
      <t>Верстак MECHANIC-М12.2ПС2</t>
    </r>
    <r>
      <rPr>
        <sz val="10"/>
        <rFont val="Arial"/>
        <family val="2"/>
        <charset val="204"/>
      </rPr>
      <t xml:space="preserve"> (ВхШхГ) 870х1200х700 мм. со столешницей (фанера 24 мм. + 6 мм. сталь). Сборно-разборный каркас. Включает в себя: модуль с дверцей и 2-я выдвижными ящиками, полку-стенку большую.</t>
    </r>
  </si>
  <si>
    <r>
      <rPr>
        <b/>
        <sz val="10"/>
        <rFont val="Arial"/>
        <family val="2"/>
        <charset val="204"/>
      </rPr>
      <t>Верстак MECHANIC-М12.6ПС2</t>
    </r>
    <r>
      <rPr>
        <sz val="10"/>
        <rFont val="Arial"/>
        <family val="2"/>
        <charset val="204"/>
      </rPr>
      <t xml:space="preserve"> (ВхШхГ) 870х1200х700 мм. со столешницей (фанера 24 мм. + 6 мм. сталь). Сборно-разборный каркас. Включает в себя: модуль с 6-ю выдвижными ящиками, полку-стенку большую.</t>
    </r>
  </si>
  <si>
    <r>
      <rPr>
        <b/>
        <sz val="10"/>
        <rFont val="Arial"/>
        <family val="2"/>
        <charset val="204"/>
      </rPr>
      <t>Верстак MECHANIC-М12.00Э2С</t>
    </r>
    <r>
      <rPr>
        <sz val="10"/>
        <rFont val="Arial"/>
        <family val="2"/>
        <charset val="204"/>
      </rPr>
      <t xml:space="preserve"> (ВхШхГ) 2020х1200х700 мм. со столешницей (фанера 24 мм. + 6 мм. сталь). Сборно-разборный каркас. Включает в себя: два модуля с дверцами.</t>
    </r>
  </si>
  <si>
    <r>
      <rPr>
        <b/>
        <sz val="10"/>
        <rFont val="Arial"/>
        <family val="2"/>
        <charset val="204"/>
      </rPr>
      <t>Верстак MECHANIC-М12.02</t>
    </r>
    <r>
      <rPr>
        <sz val="10"/>
        <rFont val="Arial"/>
        <family val="2"/>
        <charset val="204"/>
      </rPr>
      <t xml:space="preserve"> (ВхШхГ) 870х1200х700 мм. со столешницей (фанера 24 мм. + 6 мм. сталь). Сборно-разборный каркас. Включает в себя: модуль с дверцей и 2-мя выдвижными ящиками, модуль с дверцей.</t>
    </r>
  </si>
  <si>
    <r>
      <rPr>
        <b/>
        <sz val="10"/>
        <rFont val="Arial"/>
        <family val="2"/>
        <charset val="204"/>
      </rPr>
      <t>Верстак MECHANIC-М12.22Э2</t>
    </r>
    <r>
      <rPr>
        <sz val="10"/>
        <rFont val="Arial"/>
        <family val="2"/>
        <charset val="204"/>
      </rPr>
      <t xml:space="preserve"> (ВхШхГ) 1970х1200х700 мм. со столешницей (фанера 24 мм. + 6 мм. сталь). Сборно-разборный каркас. Включает в себя: два модуля с дверцами и 2-мя выдвижными ящиками.</t>
    </r>
  </si>
  <si>
    <r>
      <rPr>
        <b/>
        <sz val="10"/>
        <rFont val="Arial"/>
        <family val="2"/>
        <charset val="204"/>
      </rPr>
      <t>Верстак MECHANIC-М12.66Э2</t>
    </r>
    <r>
      <rPr>
        <sz val="10"/>
        <rFont val="Arial"/>
        <family val="2"/>
        <charset val="204"/>
      </rPr>
      <t xml:space="preserve"> (ВхШхГ) 1970х1200х700 мм. со столешницей (фанера 24 мм. + 6 мм. сталь). Сборно-разборный каркас. Включает в себя: два модуля с 6-ю выдвижными ящиками.</t>
    </r>
  </si>
  <si>
    <r>
      <rPr>
        <b/>
        <sz val="10"/>
        <rFont val="Arial"/>
        <family val="2"/>
        <charset val="204"/>
      </rPr>
      <t>Верстак MECHANIC-М12.26Э2С</t>
    </r>
    <r>
      <rPr>
        <sz val="10"/>
        <rFont val="Arial"/>
        <family val="2"/>
        <charset val="204"/>
      </rPr>
      <t xml:space="preserve"> (ВхШхГ) 2020х1200х700 мм. со столешницей (фанера 24 мм. + 6 мм. сталь). Сборно-разборный каркас. Включает в себя: модуль с 6-ю выдвижными ящиками, модуль с дверцей и двумя выдвижными ящиками.</t>
    </r>
  </si>
  <si>
    <r>
      <rPr>
        <b/>
        <sz val="10"/>
        <rFont val="Arial"/>
        <family val="2"/>
        <charset val="204"/>
      </rPr>
      <t>Верстак MECHANIC-М12.06Э2С</t>
    </r>
    <r>
      <rPr>
        <sz val="10"/>
        <rFont val="Arial"/>
        <family val="2"/>
        <charset val="204"/>
      </rPr>
      <t xml:space="preserve"> (ВхШхГ) 2020х1200х700 мм. со столешницей (фанера 24 мм. + 6 мм. сталь). Сборно-разборный каркас. Включает в себя: модуль с 6-ю выдвижными ящиками, модуль с дверцей.</t>
    </r>
  </si>
  <si>
    <r>
      <rPr>
        <b/>
        <sz val="10"/>
        <rFont val="Arial"/>
        <family val="2"/>
        <charset val="204"/>
      </rPr>
      <t>Верстак MECHANIC-М15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</t>
    </r>
  </si>
  <si>
    <r>
      <rPr>
        <b/>
        <sz val="10"/>
        <rFont val="Arial"/>
        <family val="2"/>
        <charset val="204"/>
      </rPr>
      <t>Верстак MECHANIC-М15.266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модуль с дверцей и 2-я выдвижными ящиками, два модуля с 6-ю выдвижными ящиками.</t>
    </r>
  </si>
  <si>
    <r>
      <rPr>
        <b/>
        <sz val="10"/>
        <rFont val="Arial"/>
        <family val="2"/>
        <charset val="204"/>
      </rPr>
      <t>Верстак MECHANIC-М15.111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три модуля с дверцей и одним выдвижным ящиком.</t>
    </r>
  </si>
  <si>
    <r>
      <rPr>
        <b/>
        <sz val="10"/>
        <rFont val="Arial"/>
        <family val="2"/>
        <charset val="204"/>
      </rPr>
      <t>Верстак MECHANIC-М15.022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модуль с дверцей, два модуля с дверцей и двумя выдвижными ящиками.</t>
    </r>
  </si>
  <si>
    <r>
      <rPr>
        <b/>
        <sz val="10"/>
        <rFont val="Arial"/>
        <family val="2"/>
        <charset val="204"/>
      </rPr>
      <t>Верстак MECHANIC-М15.016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модуль с дверцей, модуль с дверцей и одним выдвижным ящиком, модуль с 6-ю выдвижными ящиками.</t>
    </r>
  </si>
  <si>
    <r>
      <rPr>
        <b/>
        <sz val="10"/>
        <rFont val="Arial"/>
        <family val="2"/>
        <charset val="204"/>
      </rPr>
      <t>Верстак MECHANIC-М15.0ПС26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модуль с дверцей, полку-стенку большую, модуль с 6-ю выдвижными ящиками.</t>
    </r>
  </si>
  <si>
    <r>
      <rPr>
        <b/>
        <sz val="10"/>
        <rFont val="Arial"/>
        <family val="2"/>
        <charset val="204"/>
      </rPr>
      <t>Верстак MECHANIC-М15.0ПС20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два модуля с дверцей, полку-стенку большую.</t>
    </r>
  </si>
  <si>
    <r>
      <rPr>
        <b/>
        <sz val="10"/>
        <rFont val="Arial"/>
        <family val="2"/>
        <charset val="204"/>
      </rPr>
      <t>Верстак MECHANIC-М15.1ПС21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два модуля с дверцей и одним выдвижным ящиком, полку-стенку большую.</t>
    </r>
  </si>
  <si>
    <r>
      <rPr>
        <b/>
        <sz val="10"/>
        <rFont val="Arial"/>
        <family val="2"/>
        <charset val="204"/>
      </rPr>
      <t>Верстак MECHANIC-М15.2ПС22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два модуля с дверцей и 2-я выдвижными ящиками, полку-стенку большую.</t>
    </r>
  </si>
  <si>
    <r>
      <rPr>
        <b/>
        <sz val="10"/>
        <rFont val="Arial"/>
        <family val="2"/>
        <charset val="204"/>
      </rPr>
      <t>Верстак MECHANIC-М15.6ПС26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два модуля с 6-ю выдвижными ящиками, полку-стенку большую.</t>
    </r>
  </si>
  <si>
    <r>
      <rPr>
        <b/>
        <sz val="10"/>
        <rFont val="Arial"/>
        <family val="2"/>
        <charset val="204"/>
      </rPr>
      <t>Верстак MECHANIC-М15.1ПС26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модуль с дверцей и одним выдвижным ящиком, полку-стенку большую, модуль с 6-ю выдвижными ящиками.</t>
    </r>
  </si>
  <si>
    <r>
      <rPr>
        <b/>
        <sz val="10"/>
        <rFont val="Arial"/>
        <family val="2"/>
        <charset val="204"/>
      </rPr>
      <t>Верстак MECHANIC-М15.2ПС26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модуль с дверцей и 2-я выдвижными ящиками, полку-стенку большую, модуль с 6-ю выдвижными ящиками.</t>
    </r>
  </si>
  <si>
    <r>
      <rPr>
        <b/>
        <sz val="10"/>
        <rFont val="Arial"/>
        <family val="2"/>
        <charset val="204"/>
      </rPr>
      <t>Верстак MECHANIC-М15.1ПС22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модуль с дверцей и одним выдвижным ящиком, полку-стенку большую, модуль с дверцей и 2-я выдвижными ящиками.</t>
    </r>
  </si>
  <si>
    <r>
      <rPr>
        <b/>
        <sz val="10"/>
        <rFont val="Arial"/>
        <family val="2"/>
        <charset val="204"/>
      </rPr>
      <t>Верстак MECHANIC-М15.0ППС16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модуль с дверцей, модуль подвесной, полку-стенку малую, модуль с 6-ю выдвижными ящиками.</t>
    </r>
  </si>
  <si>
    <r>
      <rPr>
        <b/>
        <sz val="10"/>
        <rFont val="Arial"/>
        <family val="2"/>
        <charset val="204"/>
      </rPr>
      <t>Верстак MECHANIC-М15.060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два модуля с дверцей, модуль с 6-ю выдвижными ящиками.</t>
    </r>
  </si>
  <si>
    <r>
      <rPr>
        <b/>
        <sz val="10"/>
        <rFont val="Arial"/>
        <family val="2"/>
        <charset val="204"/>
      </rPr>
      <t>Верстак MECHANIC-М15.020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два модуля с дверцей, модуль с дверцей и 2-я выдвижными ящиками.</t>
    </r>
  </si>
  <si>
    <r>
      <rPr>
        <b/>
        <sz val="10"/>
        <rFont val="Arial"/>
        <family val="2"/>
        <charset val="204"/>
      </rPr>
      <t>Верстак MECHANIC-М15.222</t>
    </r>
    <r>
      <rPr>
        <sz val="10"/>
        <rFont val="Arial"/>
        <family val="2"/>
        <charset val="204"/>
      </rPr>
      <t xml:space="preserve"> (ВхШхГ) 870х1500х700 мм. со столешницей (фанера 24 мм. + 6 мм. сталь). Сборно-разборный каркас. Включает в себя: два модуля с дверцей и 2-я выдвижными ящиками.</t>
    </r>
  </si>
  <si>
    <r>
      <rPr>
        <b/>
        <sz val="10"/>
        <rFont val="Arial"/>
        <family val="2"/>
        <charset val="204"/>
      </rPr>
      <t>Верстак MECHANIC-М15.666.Э2</t>
    </r>
    <r>
      <rPr>
        <sz val="10"/>
        <rFont val="Arial"/>
        <family val="2"/>
        <charset val="204"/>
      </rPr>
      <t xml:space="preserve"> (ВхШхГ) 1970х1500х700 мм. со столешницей (фанера 24 мм. + 6 мм. сталь). Сборно-разборный каркас. Включает в себя: три модуля с 6-ю выдвижными ящиками.</t>
    </r>
  </si>
  <si>
    <r>
      <rPr>
        <b/>
        <sz val="10"/>
        <rFont val="Arial"/>
        <family val="2"/>
        <charset val="204"/>
      </rPr>
      <t>Верстак MECHANIC-М15.262Э2С</t>
    </r>
    <r>
      <rPr>
        <sz val="10"/>
        <rFont val="Arial"/>
        <family val="2"/>
        <charset val="204"/>
      </rPr>
      <t xml:space="preserve"> (ВхШхГ) 2020х1500х700 мм. со столешницей (фанера 24 мм. + 6 мм. сталь). Сборно-разборный каркас. Включает в себя: два модуля с дверцей и 2-я выдвижными ящиками, модуль с 6-ю выдвижными ящиками.</t>
    </r>
  </si>
  <si>
    <r>
      <rPr>
        <b/>
        <sz val="10"/>
        <rFont val="Arial"/>
        <family val="2"/>
        <charset val="204"/>
      </rPr>
      <t>Верстак MECHANIC-М15.000Э2С</t>
    </r>
    <r>
      <rPr>
        <sz val="10"/>
        <rFont val="Arial"/>
        <family val="2"/>
        <charset val="204"/>
      </rPr>
      <t xml:space="preserve"> (ВхШхГ) 2020х1500х700 мм. со столешницей (фанера 24 мм. + 6 мм. сталь). Сборно-разборный каркас. Включает в себя: три модуля с дверцей.</t>
    </r>
  </si>
  <si>
    <r>
      <rPr>
        <b/>
        <sz val="10"/>
        <rFont val="Arial"/>
        <family val="2"/>
        <charset val="204"/>
      </rPr>
      <t>Верстак MECHANIC-М15.202Э2С</t>
    </r>
    <r>
      <rPr>
        <sz val="10"/>
        <rFont val="Arial"/>
        <family val="2"/>
        <charset val="204"/>
      </rPr>
      <t xml:space="preserve"> (ВхШхГ) 2020х1500х700 мм. со столешницей (фанера 24 мм. + 6 мм. сталь). Сборно-разборный каркас. Включает в себя: два модуля с дверцей и двумя выдвижными ящиками, модуль с дверцей.</t>
    </r>
  </si>
  <si>
    <r>
      <rPr>
        <b/>
        <sz val="10"/>
        <rFont val="Arial"/>
        <family val="2"/>
        <charset val="204"/>
      </rPr>
      <t>Верстак MECHANIC-М20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</t>
    </r>
  </si>
  <si>
    <r>
      <rPr>
        <b/>
        <sz val="10"/>
        <rFont val="Arial"/>
        <family val="2"/>
        <charset val="204"/>
      </rPr>
      <t>Верстак MECHANIC-М20.1111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четыре мудуля с дверцей и одним выдвижным ящиком.</t>
    </r>
  </si>
  <si>
    <r>
      <rPr>
        <b/>
        <sz val="10"/>
        <rFont val="Arial"/>
        <family val="2"/>
        <charset val="204"/>
      </rPr>
      <t>Верстак MECHANIC-М20.0126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мудуль с дверцей, мудуль с дверцей и одним выдвижным ящиком, мудуль с дверцей и 2-я выдвижными ящиками, модуль с 6-ю выдвижными ящиками.</t>
    </r>
  </si>
  <si>
    <r>
      <rPr>
        <b/>
        <sz val="10"/>
        <rFont val="Arial"/>
        <family val="2"/>
        <charset val="204"/>
      </rPr>
      <t>Верстак MECHANIC-М20.ПС2ПС2ПС2ПС2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четыре полки-стенки большие.</t>
    </r>
  </si>
  <si>
    <r>
      <rPr>
        <b/>
        <sz val="10"/>
        <rFont val="Arial"/>
        <family val="2"/>
        <charset val="204"/>
      </rPr>
      <t>Верстак MECHANIC-М20.0ПС2ПС20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два модуля с дверцей, две полки-стенки большие.</t>
    </r>
  </si>
  <si>
    <r>
      <rPr>
        <b/>
        <sz val="10"/>
        <rFont val="Arial"/>
        <family val="2"/>
        <charset val="204"/>
      </rPr>
      <t>Верстак MECHANIC-М20.1ПС2ПС21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два модуля с дверцей и одним выдвижным ящиком, 2-е полки-стенки большие.</t>
    </r>
  </si>
  <si>
    <r>
      <rPr>
        <b/>
        <sz val="10"/>
        <rFont val="Arial"/>
        <family val="2"/>
        <charset val="204"/>
      </rPr>
      <t>Верстак MECHANIC-М20.2ПС2ПС22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два модуля с дверцей и 2-я выдвижными ящиками, 2-е полки-стенки большие.</t>
    </r>
  </si>
  <si>
    <r>
      <rPr>
        <b/>
        <sz val="10"/>
        <rFont val="Arial"/>
        <family val="2"/>
        <charset val="204"/>
      </rPr>
      <t>Верстак MECHANIC-М20.6ПС2ПС26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два модуля с 6-ю выдвижными ящиками, 2-е полки-стенки большие.</t>
    </r>
  </si>
  <si>
    <r>
      <rPr>
        <b/>
        <sz val="10"/>
        <rFont val="Arial"/>
        <family val="2"/>
        <charset val="204"/>
      </rPr>
      <t>Верстак MECHANIC-М20.0ПС2ПС22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модуль с дверцей, 2-е полки-стенки большие, модуль с дверцей и 2-я выдвижными ящиками.</t>
    </r>
  </si>
  <si>
    <r>
      <rPr>
        <b/>
        <sz val="10"/>
        <rFont val="Arial"/>
        <family val="2"/>
        <charset val="204"/>
      </rPr>
      <t>Верстак MECHANIC-М20.1ПС2ПС22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модуль с дверцей и одним выдвижным ящиком, 2-е полки-стенки большие, модуль с дверцей и 2-я выдвижными ящиками.</t>
    </r>
  </si>
  <si>
    <r>
      <rPr>
        <b/>
        <sz val="10"/>
        <rFont val="Arial"/>
        <family val="2"/>
        <charset val="204"/>
      </rPr>
      <t>Верстак MECHANIC-М20.1ПС2ПС26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модуль с дверцей и одним выдвижным ящиком, 2-е полки-стенки большие, модуль с 6-ю выдвижными ящиками.</t>
    </r>
  </si>
  <si>
    <r>
      <rPr>
        <b/>
        <sz val="10"/>
        <rFont val="Arial"/>
        <family val="2"/>
        <charset val="204"/>
      </rPr>
      <t>Верстак MECHANIC-М20.2ПС2ПС26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модуль с дверцей и 2-я выдвижными ящиками, 2-е полки-стенки большие, модуль с 6-ю выдвижными ящиками.</t>
    </r>
  </si>
  <si>
    <r>
      <rPr>
        <b/>
        <sz val="10"/>
        <rFont val="Arial"/>
        <family val="2"/>
        <charset val="204"/>
      </rPr>
      <t>Верстак MECHANIC-М20.0ПС2ПС2ПС2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модуль с дверцей, 3 полки-стенки большие.</t>
    </r>
  </si>
  <si>
    <r>
      <rPr>
        <b/>
        <sz val="10"/>
        <rFont val="Arial"/>
        <family val="2"/>
        <charset val="204"/>
      </rPr>
      <t>Верстак MECHANIC-М20.1ПС2ПС2ПС2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модуль с дверцей и одним выдвижным ящиком, 3 полки-стенки большие.</t>
    </r>
  </si>
  <si>
    <r>
      <rPr>
        <b/>
        <sz val="10"/>
        <rFont val="Arial"/>
        <family val="2"/>
        <charset val="204"/>
      </rPr>
      <t>Верстак MECHANIC-М20.2ПС2ПС2ПС2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модуль с дверцей и 2-я выдвижными ящиками, 3 полки-стенки большие.</t>
    </r>
  </si>
  <si>
    <r>
      <rPr>
        <b/>
        <sz val="10"/>
        <rFont val="Arial"/>
        <family val="2"/>
        <charset val="204"/>
      </rPr>
      <t>Верстак MECHANIC-М20.6ПС2ПС2ПС2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модуль с 6-ю выдвижными ящиками, 3 полки-стенки большие.</t>
    </r>
  </si>
  <si>
    <r>
      <rPr>
        <b/>
        <sz val="10"/>
        <rFont val="Arial"/>
        <family val="2"/>
        <charset val="204"/>
      </rPr>
      <t>Верстак MECHANIC-М20.01ПС22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модуль с дверцей, модуль с дверцей и одним выдвижным ящиком, полка-стенка большая, модуль с дверцей и 2-я выдвижными ящиками.</t>
    </r>
  </si>
  <si>
    <r>
      <rPr>
        <b/>
        <sz val="10"/>
        <rFont val="Arial"/>
        <family val="2"/>
        <charset val="204"/>
      </rPr>
      <t>Верстак MECHANIC-М20.01ПС26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модуль с дверцей, модуль с дверцей и одним выдвижным ящиком, полка-стенка большая, модуль с 6-ю выдвижными ящиками.</t>
    </r>
  </si>
  <si>
    <r>
      <rPr>
        <b/>
        <sz val="10"/>
        <rFont val="Arial"/>
        <family val="2"/>
        <charset val="204"/>
      </rPr>
      <t>Верстак MECHANIC-М20.02ПС26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модуль с дверцей, модуль с дверцей и 2-я выдвижными ящиками, полка-стенка большая, модуль с 6-ю выдвижными ящиками.</t>
    </r>
  </si>
  <si>
    <r>
      <rPr>
        <b/>
        <sz val="10"/>
        <rFont val="Arial"/>
        <family val="2"/>
        <charset val="204"/>
      </rPr>
      <t>Верстак MECHANIC-М20.01ППС16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мудуль с дверцей, мудуль с дверцей и одним выдвижным ящиком, мудуль подвесной с 2-я выдвижными ящиками, полку-стену малую, модуль с 6-ю выдвижными ящиками.</t>
    </r>
  </si>
  <si>
    <r>
      <rPr>
        <b/>
        <sz val="10"/>
        <rFont val="Arial"/>
        <family val="2"/>
        <charset val="204"/>
      </rPr>
      <t>Верстак MECHANIC-М20.02ППС16</t>
    </r>
    <r>
      <rPr>
        <sz val="10"/>
        <rFont val="Arial"/>
        <family val="2"/>
        <charset val="204"/>
      </rPr>
      <t xml:space="preserve"> (ВхШхГ) 870х2000х700 мм. со столешницей (фанера 24 мм. + 6 мм. сталь). Сборно-разборный каркас. Включает в себя: мудуль с дверцей, мудуль с дверцей и 2-я выдвижными ящиками, мудуль подвесной с 2-я выдвижными ящиками, полку-стенку малую, модуль с 6-ю выдвижными ящиками.</t>
    </r>
  </si>
  <si>
    <r>
      <rPr>
        <b/>
        <sz val="10"/>
        <rFont val="Arial"/>
        <family val="2"/>
        <charset val="204"/>
      </rPr>
      <t>Верстак MECHANIC-М20.2222Э2</t>
    </r>
    <r>
      <rPr>
        <sz val="10"/>
        <rFont val="Arial"/>
        <family val="2"/>
        <charset val="204"/>
      </rPr>
      <t xml:space="preserve"> (ВхШхГ) 1970х2000х700 мм. со столешницей (фанера 24 мм. + 6 мм. сталь). Сборно-разборный каркас. Включает в себя: четыре мудуля с дверцей и 2-я выдвижными ящиками.</t>
    </r>
  </si>
  <si>
    <r>
      <rPr>
        <b/>
        <sz val="10"/>
        <rFont val="Arial"/>
        <family val="2"/>
        <charset val="204"/>
      </rPr>
      <t>Верстак MECHANIC-М20.6666Э2</t>
    </r>
    <r>
      <rPr>
        <sz val="10"/>
        <rFont val="Arial"/>
        <family val="2"/>
        <charset val="204"/>
      </rPr>
      <t xml:space="preserve"> (ВхШхГ) 1970х2000х700 мм. со столешницей (фанера 24 мм. + 6 мм. сталь). Сборно-разборный каркас. Включает в себя: четыре мудуля с 6-ю выдвижными ящиками.</t>
    </r>
  </si>
  <si>
    <r>
      <rPr>
        <b/>
        <sz val="10"/>
        <rFont val="Arial"/>
        <family val="2"/>
        <charset val="204"/>
      </rPr>
      <t>Верстак MECHANIC-М20.0000Э2С</t>
    </r>
    <r>
      <rPr>
        <sz val="10"/>
        <rFont val="Arial"/>
        <family val="2"/>
        <charset val="204"/>
      </rPr>
      <t xml:space="preserve"> (ВхШхГ) 2020х2000х700 мм. со столешницей (фанера 24 мм. + 6 мм. сталь). Сборно-разборный каркас. Включает в себя: четыре мудуля с дверцей.</t>
    </r>
  </si>
  <si>
    <r>
      <rPr>
        <b/>
        <sz val="10"/>
        <rFont val="Arial"/>
        <family val="2"/>
        <charset val="204"/>
      </rPr>
      <t>Верстак MECHANIC-М20.2002Э2С</t>
    </r>
    <r>
      <rPr>
        <sz val="10"/>
        <rFont val="Arial"/>
        <family val="2"/>
        <charset val="204"/>
      </rPr>
      <t xml:space="preserve"> (ВхШхГ) 2020х2000х700 мм. со столешницей (фанера 24 мм. + 6 мм. сталь). Сборно-разборный каркас. Включает в себя: два мудуля с дверцей, два модуля с дверцей и 2-я выдвижными ящиками.</t>
    </r>
  </si>
  <si>
    <r>
      <rPr>
        <b/>
        <sz val="10"/>
        <rFont val="Arial"/>
        <family val="2"/>
        <charset val="204"/>
      </rPr>
      <t>Верстак MECHANIC-М20.2662Э2С</t>
    </r>
    <r>
      <rPr>
        <sz val="10"/>
        <rFont val="Arial"/>
        <family val="2"/>
        <charset val="204"/>
      </rPr>
      <t xml:space="preserve"> (ВхШхГ) 2020х2000х700 мм. со столешницей (фанера 24 мм. + 6 мм. сталь). Сборно-разборный каркас. Включает в себя: два мудуля с 6-ю выдвижными ящиками, два модуля с дверцей и 2-я выдвижными ящиками.</t>
    </r>
  </si>
  <si>
    <t>Название, Описание (Везде убрать экраны)</t>
  </si>
  <si>
    <t>Верстаки серии MECHANIC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</si>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</sst>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3" x14ac:knownFonts="1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/>
    <xf numFmtId="0" fontId="9" fillId="0" borderId="0" xfId="0" applyFont="1"/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Border="1"/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10" fillId="0" borderId="0" xfId="0" applyNumberFormat="1" applyFont="1" applyBorder="1"/>
    <xf numFmtId="164" fontId="10" fillId="0" borderId="0" xfId="0" applyNumberFormat="1" applyFont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64" fontId="9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6" xfId="0" applyFill="1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3" xfId="0" applyFill="1" applyBorder="1" applyAlignment="1">
      <alignment wrapText="1"/>
    </xf>
    <xf numFmtId="0" fontId="0" fillId="0" borderId="6" xfId="0" applyFill="1" applyBorder="1" applyAlignment="1">
      <alignment horizontal="left" wrapText="1"/>
    </xf>
    <xf numFmtId="0" fontId="0" fillId="0" borderId="8" xfId="0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1" fillId="4" borderId="16" xfId="0" applyFont="1" applyFill="1" applyBorder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11" fillId="4" borderId="18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164" fontId="12" fillId="3" borderId="1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2" fillId="3" borderId="28" xfId="0" applyFont="1" applyFill="1" applyBorder="1" applyAlignment="1">
      <alignment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64" fontId="2" fillId="3" borderId="3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jpeg"/><Relationship Id="rId18" Type="http://schemas.openxmlformats.org/officeDocument/2006/relationships/image" Target="../media/image2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17" Type="http://schemas.openxmlformats.org/officeDocument/2006/relationships/image" Target="../media/image19.jpeg"/><Relationship Id="rId2" Type="http://schemas.openxmlformats.org/officeDocument/2006/relationships/image" Target="../media/image4.jpeg"/><Relationship Id="rId16" Type="http://schemas.openxmlformats.org/officeDocument/2006/relationships/image" Target="../media/image18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5" Type="http://schemas.openxmlformats.org/officeDocument/2006/relationships/image" Target="../media/image1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jpeg"/><Relationship Id="rId7" Type="http://schemas.openxmlformats.org/officeDocument/2006/relationships/image" Target="../media/image27.jpeg"/><Relationship Id="rId2" Type="http://schemas.openxmlformats.org/officeDocument/2006/relationships/image" Target="../media/image22.jpeg"/><Relationship Id="rId1" Type="http://schemas.openxmlformats.org/officeDocument/2006/relationships/image" Target="../media/image21.jpeg"/><Relationship Id="rId6" Type="http://schemas.openxmlformats.org/officeDocument/2006/relationships/image" Target="../media/image26.jpeg"/><Relationship Id="rId5" Type="http://schemas.openxmlformats.org/officeDocument/2006/relationships/image" Target="../media/image25.jpeg"/><Relationship Id="rId4" Type="http://schemas.openxmlformats.org/officeDocument/2006/relationships/image" Target="../media/image2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952500</xdr:rowOff>
    </xdr:from>
    <xdr:to>
      <xdr:col>4</xdr:col>
      <xdr:colOff>0</xdr:colOff>
      <xdr:row>4</xdr:row>
      <xdr:rowOff>114300</xdr:rowOff>
    </xdr:to>
    <xdr:pic>
      <xdr:nvPicPr>
        <xdr:cNvPr id="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300" y="14001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4</xdr:row>
      <xdr:rowOff>38100</xdr:rowOff>
    </xdr:to>
    <xdr:pic>
      <xdr:nvPicPr>
        <xdr:cNvPr id="4" name="Рисунок 13" descr="Шкаф инструментальный ШМИ-251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1076325"/>
          <a:ext cx="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3</xdr:row>
      <xdr:rowOff>57149</xdr:rowOff>
    </xdr:from>
    <xdr:to>
      <xdr:col>0</xdr:col>
      <xdr:colOff>1314450</xdr:colOff>
      <xdr:row>3</xdr:row>
      <xdr:rowOff>1247774</xdr:rowOff>
    </xdr:to>
    <xdr:pic>
      <xdr:nvPicPr>
        <xdr:cNvPr id="18" name="Picture 39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676524"/>
          <a:ext cx="9620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2</xdr:row>
      <xdr:rowOff>66675</xdr:rowOff>
    </xdr:from>
    <xdr:to>
      <xdr:col>0</xdr:col>
      <xdr:colOff>1295400</xdr:colOff>
      <xdr:row>2</xdr:row>
      <xdr:rowOff>1247775</xdr:rowOff>
    </xdr:to>
    <xdr:pic>
      <xdr:nvPicPr>
        <xdr:cNvPr id="19" name="Picture 39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1343025"/>
          <a:ext cx="9334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5</xdr:row>
      <xdr:rowOff>95250</xdr:rowOff>
    </xdr:from>
    <xdr:to>
      <xdr:col>0</xdr:col>
      <xdr:colOff>1543050</xdr:colOff>
      <xdr:row>5</xdr:row>
      <xdr:rowOff>1190625</xdr:rowOff>
    </xdr:to>
    <xdr:pic>
      <xdr:nvPicPr>
        <xdr:cNvPr id="20" name="Picture 398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5400675"/>
          <a:ext cx="12954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7</xdr:row>
      <xdr:rowOff>95250</xdr:rowOff>
    </xdr:from>
    <xdr:to>
      <xdr:col>0</xdr:col>
      <xdr:colOff>1600200</xdr:colOff>
      <xdr:row>7</xdr:row>
      <xdr:rowOff>1171575</xdr:rowOff>
    </xdr:to>
    <xdr:pic>
      <xdr:nvPicPr>
        <xdr:cNvPr id="21" name="Picture 398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6225" y="8086725"/>
          <a:ext cx="13239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9</xdr:row>
      <xdr:rowOff>123825</xdr:rowOff>
    </xdr:from>
    <xdr:to>
      <xdr:col>0</xdr:col>
      <xdr:colOff>1581150</xdr:colOff>
      <xdr:row>9</xdr:row>
      <xdr:rowOff>1209675</xdr:rowOff>
    </xdr:to>
    <xdr:pic>
      <xdr:nvPicPr>
        <xdr:cNvPr id="22" name="Picture 398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76225" y="10972800"/>
          <a:ext cx="13049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171451</xdr:colOff>
      <xdr:row>11</xdr:row>
      <xdr:rowOff>114300</xdr:rowOff>
    </xdr:from>
    <xdr:to>
      <xdr:col>0</xdr:col>
      <xdr:colOff>1581151</xdr:colOff>
      <xdr:row>11</xdr:row>
      <xdr:rowOff>1181100</xdr:rowOff>
    </xdr:to>
    <xdr:pic>
      <xdr:nvPicPr>
        <xdr:cNvPr id="23" name="Picture 40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1451" y="13801725"/>
          <a:ext cx="14097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13</xdr:row>
      <xdr:rowOff>180975</xdr:rowOff>
    </xdr:from>
    <xdr:to>
      <xdr:col>0</xdr:col>
      <xdr:colOff>1533525</xdr:colOff>
      <xdr:row>13</xdr:row>
      <xdr:rowOff>1219200</xdr:rowOff>
    </xdr:to>
    <xdr:pic>
      <xdr:nvPicPr>
        <xdr:cNvPr id="24" name="Picture 401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726" y="16687800"/>
          <a:ext cx="1447799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152399</xdr:colOff>
      <xdr:row>15</xdr:row>
      <xdr:rowOff>142875</xdr:rowOff>
    </xdr:from>
    <xdr:to>
      <xdr:col>0</xdr:col>
      <xdr:colOff>1590674</xdr:colOff>
      <xdr:row>15</xdr:row>
      <xdr:rowOff>1190625</xdr:rowOff>
    </xdr:to>
    <xdr:pic>
      <xdr:nvPicPr>
        <xdr:cNvPr id="25" name="Picture 401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2399" y="19469100"/>
          <a:ext cx="14382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17</xdr:row>
      <xdr:rowOff>85725</xdr:rowOff>
    </xdr:from>
    <xdr:to>
      <xdr:col>0</xdr:col>
      <xdr:colOff>1609725</xdr:colOff>
      <xdr:row>17</xdr:row>
      <xdr:rowOff>1200150</xdr:rowOff>
    </xdr:to>
    <xdr:pic>
      <xdr:nvPicPr>
        <xdr:cNvPr id="26" name="Picture 40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3825" y="22098000"/>
          <a:ext cx="14859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19</xdr:row>
      <xdr:rowOff>57150</xdr:rowOff>
    </xdr:from>
    <xdr:to>
      <xdr:col>0</xdr:col>
      <xdr:colOff>1590675</xdr:colOff>
      <xdr:row>19</xdr:row>
      <xdr:rowOff>1200150</xdr:rowOff>
    </xdr:to>
    <xdr:pic>
      <xdr:nvPicPr>
        <xdr:cNvPr id="27" name="Picture 404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775" y="24917400"/>
          <a:ext cx="14859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</xdr:row>
      <xdr:rowOff>95250</xdr:rowOff>
    </xdr:from>
    <xdr:to>
      <xdr:col>0</xdr:col>
      <xdr:colOff>1647825</xdr:colOff>
      <xdr:row>4</xdr:row>
      <xdr:rowOff>1323975</xdr:rowOff>
    </xdr:to>
    <xdr:pic>
      <xdr:nvPicPr>
        <xdr:cNvPr id="28" name="Рисунок 27" descr="2МД-ОПС2О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4057650"/>
          <a:ext cx="1638300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6</xdr:row>
      <xdr:rowOff>76201</xdr:rowOff>
    </xdr:from>
    <xdr:to>
      <xdr:col>0</xdr:col>
      <xdr:colOff>1638300</xdr:colOff>
      <xdr:row>6</xdr:row>
      <xdr:rowOff>1250951</xdr:rowOff>
    </xdr:to>
    <xdr:pic>
      <xdr:nvPicPr>
        <xdr:cNvPr id="29" name="Рисунок 28" descr="2МД-ОПС1Т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57149" y="6724651"/>
          <a:ext cx="1581151" cy="1174750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8</xdr:row>
      <xdr:rowOff>28575</xdr:rowOff>
    </xdr:from>
    <xdr:to>
      <xdr:col>0</xdr:col>
      <xdr:colOff>1800225</xdr:colOff>
      <xdr:row>8</xdr:row>
      <xdr:rowOff>1257300</xdr:rowOff>
    </xdr:to>
    <xdr:pic>
      <xdr:nvPicPr>
        <xdr:cNvPr id="30" name="Рисунок 29" descr="2МД-ОПС1Д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14299" y="9534525"/>
          <a:ext cx="1685926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10</xdr:row>
      <xdr:rowOff>66675</xdr:rowOff>
    </xdr:from>
    <xdr:to>
      <xdr:col>0</xdr:col>
      <xdr:colOff>1657350</xdr:colOff>
      <xdr:row>10</xdr:row>
      <xdr:rowOff>1276350</xdr:rowOff>
    </xdr:to>
    <xdr:pic>
      <xdr:nvPicPr>
        <xdr:cNvPr id="31" name="Рисунок 30" descr="3МД-ОПС2Т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5725" y="12411075"/>
          <a:ext cx="15716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12</xdr:row>
      <xdr:rowOff>19050</xdr:rowOff>
    </xdr:from>
    <xdr:to>
      <xdr:col>0</xdr:col>
      <xdr:colOff>1657350</xdr:colOff>
      <xdr:row>12</xdr:row>
      <xdr:rowOff>1238250</xdr:rowOff>
    </xdr:to>
    <xdr:pic>
      <xdr:nvPicPr>
        <xdr:cNvPr id="32" name="Рисунок 31" descr="3МД-ОПС2Д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57151" y="15182850"/>
          <a:ext cx="1600199" cy="12192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14</xdr:row>
      <xdr:rowOff>66676</xdr:rowOff>
    </xdr:from>
    <xdr:to>
      <xdr:col>0</xdr:col>
      <xdr:colOff>1657349</xdr:colOff>
      <xdr:row>14</xdr:row>
      <xdr:rowOff>1273176</xdr:rowOff>
    </xdr:to>
    <xdr:pic>
      <xdr:nvPicPr>
        <xdr:cNvPr id="33" name="Рисунок 32" descr="3МД-ТПС1Т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9050" y="18049876"/>
          <a:ext cx="1638299" cy="12065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16</xdr:row>
      <xdr:rowOff>66675</xdr:rowOff>
    </xdr:from>
    <xdr:to>
      <xdr:col>0</xdr:col>
      <xdr:colOff>1638300</xdr:colOff>
      <xdr:row>16</xdr:row>
      <xdr:rowOff>1260475</xdr:rowOff>
    </xdr:to>
    <xdr:pic>
      <xdr:nvPicPr>
        <xdr:cNvPr id="34" name="Рисунок 33" descr="3МД-ДПС1Т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8100" y="20735925"/>
          <a:ext cx="1600200" cy="1193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85726</xdr:rowOff>
    </xdr:from>
    <xdr:to>
      <xdr:col>0</xdr:col>
      <xdr:colOff>1619250</xdr:colOff>
      <xdr:row>18</xdr:row>
      <xdr:rowOff>1260476</xdr:rowOff>
    </xdr:to>
    <xdr:pic>
      <xdr:nvPicPr>
        <xdr:cNvPr id="35" name="Рисунок 34" descr="3МД-ДПС1Д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23602951"/>
          <a:ext cx="1619250" cy="1174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66675</xdr:rowOff>
    </xdr:from>
    <xdr:to>
      <xdr:col>0</xdr:col>
      <xdr:colOff>1038224</xdr:colOff>
      <xdr:row>2</xdr:row>
      <xdr:rowOff>1274712</xdr:rowOff>
    </xdr:to>
    <xdr:pic>
      <xdr:nvPicPr>
        <xdr:cNvPr id="5" name="Рисунок 4" descr="PROFFI-M-2МД-ОПС2О-Э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571625"/>
          <a:ext cx="933449" cy="120803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</xdr:row>
      <xdr:rowOff>28575</xdr:rowOff>
    </xdr:from>
    <xdr:to>
      <xdr:col>0</xdr:col>
      <xdr:colOff>947895</xdr:colOff>
      <xdr:row>3</xdr:row>
      <xdr:rowOff>1276350</xdr:rowOff>
    </xdr:to>
    <xdr:pic>
      <xdr:nvPicPr>
        <xdr:cNvPr id="6" name="Рисунок 5" descr="PROFFI-M-2МД-ОПС1Т-Э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885950"/>
          <a:ext cx="900270" cy="12477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5</xdr:row>
      <xdr:rowOff>38100</xdr:rowOff>
    </xdr:from>
    <xdr:to>
      <xdr:col>0</xdr:col>
      <xdr:colOff>955853</xdr:colOff>
      <xdr:row>5</xdr:row>
      <xdr:rowOff>1257299</xdr:rowOff>
    </xdr:to>
    <xdr:pic>
      <xdr:nvPicPr>
        <xdr:cNvPr id="7" name="Рисунок 6" descr="PROFFI-M-3МД-ОПС2Т-Э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" y="5572125"/>
          <a:ext cx="879653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6</xdr:row>
      <xdr:rowOff>57152</xdr:rowOff>
    </xdr:from>
    <xdr:to>
      <xdr:col>0</xdr:col>
      <xdr:colOff>962025</xdr:colOff>
      <xdr:row>6</xdr:row>
      <xdr:rowOff>1271704</xdr:rowOff>
    </xdr:to>
    <xdr:pic>
      <xdr:nvPicPr>
        <xdr:cNvPr id="8" name="Рисунок 7" descr="PROFFI-M-3МД-ОПС2Д-Э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725" y="6934202"/>
          <a:ext cx="876300" cy="121455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7</xdr:row>
      <xdr:rowOff>47626</xdr:rowOff>
    </xdr:from>
    <xdr:to>
      <xdr:col>0</xdr:col>
      <xdr:colOff>1040492</xdr:colOff>
      <xdr:row>7</xdr:row>
      <xdr:rowOff>1304925</xdr:rowOff>
    </xdr:to>
    <xdr:pic>
      <xdr:nvPicPr>
        <xdr:cNvPr id="9" name="Рисунок 8" descr="PROFFI-M-3МД-ТПС1Т-Э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3350" y="8267701"/>
          <a:ext cx="907142" cy="125729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8</xdr:row>
      <xdr:rowOff>38101</xdr:rowOff>
    </xdr:from>
    <xdr:to>
      <xdr:col>0</xdr:col>
      <xdr:colOff>1019176</xdr:colOff>
      <xdr:row>8</xdr:row>
      <xdr:rowOff>1305459</xdr:rowOff>
    </xdr:to>
    <xdr:pic>
      <xdr:nvPicPr>
        <xdr:cNvPr id="10" name="Рисунок 9" descr="PROFFI-M-3МД-ДПС1Т-Э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4776" y="9601201"/>
          <a:ext cx="914400" cy="126735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9</xdr:row>
      <xdr:rowOff>28575</xdr:rowOff>
    </xdr:from>
    <xdr:to>
      <xdr:col>0</xdr:col>
      <xdr:colOff>985996</xdr:colOff>
      <xdr:row>9</xdr:row>
      <xdr:rowOff>1276350</xdr:rowOff>
    </xdr:to>
    <xdr:pic>
      <xdr:nvPicPr>
        <xdr:cNvPr id="11" name="Рисунок 10" descr="PROFFI-M-3МД-ДПС1Д-Э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5725" y="10934700"/>
          <a:ext cx="900271" cy="124777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7</xdr:row>
      <xdr:rowOff>47626</xdr:rowOff>
    </xdr:from>
    <xdr:to>
      <xdr:col>0</xdr:col>
      <xdr:colOff>1040492</xdr:colOff>
      <xdr:row>7</xdr:row>
      <xdr:rowOff>1304925</xdr:rowOff>
    </xdr:to>
    <xdr:pic>
      <xdr:nvPicPr>
        <xdr:cNvPr id="12" name="Рисунок 11" descr="PROFFI-M-3МД-ТПС1Т-Э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3350" y="8267701"/>
          <a:ext cx="907142" cy="12572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3</xdr:row>
      <xdr:rowOff>952500</xdr:rowOff>
    </xdr:from>
    <xdr:to>
      <xdr:col>3</xdr:col>
      <xdr:colOff>0</xdr:colOff>
      <xdr:row>4</xdr:row>
      <xdr:rowOff>57150</xdr:rowOff>
    </xdr:to>
    <xdr:pic>
      <xdr:nvPicPr>
        <xdr:cNvPr id="74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4860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3</xdr:row>
      <xdr:rowOff>0</xdr:rowOff>
    </xdr:from>
    <xdr:to>
      <xdr:col>2</xdr:col>
      <xdr:colOff>1028700</xdr:colOff>
      <xdr:row>3</xdr:row>
      <xdr:rowOff>161925</xdr:rowOff>
    </xdr:to>
    <xdr:pic>
      <xdr:nvPicPr>
        <xdr:cNvPr id="748" name="Рисунок 13" descr="Шкаф инструментальный ШМИ-251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72275" y="1533525"/>
          <a:ext cx="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74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75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952500</xdr:rowOff>
    </xdr:from>
    <xdr:to>
      <xdr:col>3</xdr:col>
      <xdr:colOff>0</xdr:colOff>
      <xdr:row>5</xdr:row>
      <xdr:rowOff>57150</xdr:rowOff>
    </xdr:to>
    <xdr:pic>
      <xdr:nvPicPr>
        <xdr:cNvPr id="75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82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</xdr:row>
      <xdr:rowOff>952500</xdr:rowOff>
    </xdr:from>
    <xdr:to>
      <xdr:col>3</xdr:col>
      <xdr:colOff>0</xdr:colOff>
      <xdr:row>6</xdr:row>
      <xdr:rowOff>57150</xdr:rowOff>
    </xdr:to>
    <xdr:pic>
      <xdr:nvPicPr>
        <xdr:cNvPr id="75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6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75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75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</xdr:row>
      <xdr:rowOff>952500</xdr:rowOff>
    </xdr:from>
    <xdr:to>
      <xdr:col>3</xdr:col>
      <xdr:colOff>0</xdr:colOff>
      <xdr:row>6</xdr:row>
      <xdr:rowOff>57150</xdr:rowOff>
    </xdr:to>
    <xdr:pic>
      <xdr:nvPicPr>
        <xdr:cNvPr id="75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6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</xdr:row>
      <xdr:rowOff>952500</xdr:rowOff>
    </xdr:from>
    <xdr:to>
      <xdr:col>3</xdr:col>
      <xdr:colOff>0</xdr:colOff>
      <xdr:row>6</xdr:row>
      <xdr:rowOff>57150</xdr:rowOff>
    </xdr:to>
    <xdr:pic>
      <xdr:nvPicPr>
        <xdr:cNvPr id="75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6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75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75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75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76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952500</xdr:rowOff>
    </xdr:from>
    <xdr:to>
      <xdr:col>3</xdr:col>
      <xdr:colOff>0</xdr:colOff>
      <xdr:row>5</xdr:row>
      <xdr:rowOff>57150</xdr:rowOff>
    </xdr:to>
    <xdr:pic>
      <xdr:nvPicPr>
        <xdr:cNvPr id="76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82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952500</xdr:rowOff>
    </xdr:from>
    <xdr:to>
      <xdr:col>3</xdr:col>
      <xdr:colOff>0</xdr:colOff>
      <xdr:row>5</xdr:row>
      <xdr:rowOff>57150</xdr:rowOff>
    </xdr:to>
    <xdr:pic>
      <xdr:nvPicPr>
        <xdr:cNvPr id="76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82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</xdr:row>
      <xdr:rowOff>0</xdr:rowOff>
    </xdr:from>
    <xdr:to>
      <xdr:col>3</xdr:col>
      <xdr:colOff>0</xdr:colOff>
      <xdr:row>5</xdr:row>
      <xdr:rowOff>161925</xdr:rowOff>
    </xdr:to>
    <xdr:pic>
      <xdr:nvPicPr>
        <xdr:cNvPr id="76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210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</xdr:row>
      <xdr:rowOff>952500</xdr:rowOff>
    </xdr:from>
    <xdr:to>
      <xdr:col>3</xdr:col>
      <xdr:colOff>0</xdr:colOff>
      <xdr:row>6</xdr:row>
      <xdr:rowOff>57150</xdr:rowOff>
    </xdr:to>
    <xdr:pic>
      <xdr:nvPicPr>
        <xdr:cNvPr id="76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6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</xdr:row>
      <xdr:rowOff>952500</xdr:rowOff>
    </xdr:from>
    <xdr:to>
      <xdr:col>3</xdr:col>
      <xdr:colOff>0</xdr:colOff>
      <xdr:row>6</xdr:row>
      <xdr:rowOff>57150</xdr:rowOff>
    </xdr:to>
    <xdr:pic>
      <xdr:nvPicPr>
        <xdr:cNvPr id="76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6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</xdr:row>
      <xdr:rowOff>0</xdr:rowOff>
    </xdr:from>
    <xdr:to>
      <xdr:col>3</xdr:col>
      <xdr:colOff>0</xdr:colOff>
      <xdr:row>6</xdr:row>
      <xdr:rowOff>161925</xdr:rowOff>
    </xdr:to>
    <xdr:pic>
      <xdr:nvPicPr>
        <xdr:cNvPr id="76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4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</xdr:row>
      <xdr:rowOff>952500</xdr:rowOff>
    </xdr:from>
    <xdr:to>
      <xdr:col>3</xdr:col>
      <xdr:colOff>0</xdr:colOff>
      <xdr:row>7</xdr:row>
      <xdr:rowOff>57150</xdr:rowOff>
    </xdr:to>
    <xdr:pic>
      <xdr:nvPicPr>
        <xdr:cNvPr id="76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49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</xdr:row>
      <xdr:rowOff>952500</xdr:rowOff>
    </xdr:from>
    <xdr:to>
      <xdr:col>3</xdr:col>
      <xdr:colOff>0</xdr:colOff>
      <xdr:row>7</xdr:row>
      <xdr:rowOff>57150</xdr:rowOff>
    </xdr:to>
    <xdr:pic>
      <xdr:nvPicPr>
        <xdr:cNvPr id="76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49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</xdr:row>
      <xdr:rowOff>0</xdr:rowOff>
    </xdr:from>
    <xdr:to>
      <xdr:col>3</xdr:col>
      <xdr:colOff>0</xdr:colOff>
      <xdr:row>7</xdr:row>
      <xdr:rowOff>161925</xdr:rowOff>
    </xdr:to>
    <xdr:pic>
      <xdr:nvPicPr>
        <xdr:cNvPr id="76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87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</xdr:row>
      <xdr:rowOff>952500</xdr:rowOff>
    </xdr:from>
    <xdr:to>
      <xdr:col>3</xdr:col>
      <xdr:colOff>0</xdr:colOff>
      <xdr:row>8</xdr:row>
      <xdr:rowOff>57150</xdr:rowOff>
    </xdr:to>
    <xdr:pic>
      <xdr:nvPicPr>
        <xdr:cNvPr id="77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82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</xdr:row>
      <xdr:rowOff>952500</xdr:rowOff>
    </xdr:from>
    <xdr:to>
      <xdr:col>3</xdr:col>
      <xdr:colOff>0</xdr:colOff>
      <xdr:row>8</xdr:row>
      <xdr:rowOff>57150</xdr:rowOff>
    </xdr:to>
    <xdr:pic>
      <xdr:nvPicPr>
        <xdr:cNvPr id="77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82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8</xdr:row>
      <xdr:rowOff>0</xdr:rowOff>
    </xdr:from>
    <xdr:to>
      <xdr:col>3</xdr:col>
      <xdr:colOff>0</xdr:colOff>
      <xdr:row>8</xdr:row>
      <xdr:rowOff>161925</xdr:rowOff>
    </xdr:to>
    <xdr:pic>
      <xdr:nvPicPr>
        <xdr:cNvPr id="77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21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8</xdr:row>
      <xdr:rowOff>952500</xdr:rowOff>
    </xdr:from>
    <xdr:to>
      <xdr:col>3</xdr:col>
      <xdr:colOff>0</xdr:colOff>
      <xdr:row>9</xdr:row>
      <xdr:rowOff>57150</xdr:rowOff>
    </xdr:to>
    <xdr:pic>
      <xdr:nvPicPr>
        <xdr:cNvPr id="77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163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8</xdr:row>
      <xdr:rowOff>952500</xdr:rowOff>
    </xdr:from>
    <xdr:to>
      <xdr:col>3</xdr:col>
      <xdr:colOff>0</xdr:colOff>
      <xdr:row>9</xdr:row>
      <xdr:rowOff>57150</xdr:rowOff>
    </xdr:to>
    <xdr:pic>
      <xdr:nvPicPr>
        <xdr:cNvPr id="77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163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9</xdr:row>
      <xdr:rowOff>0</xdr:rowOff>
    </xdr:from>
    <xdr:to>
      <xdr:col>3</xdr:col>
      <xdr:colOff>0</xdr:colOff>
      <xdr:row>9</xdr:row>
      <xdr:rowOff>161925</xdr:rowOff>
    </xdr:to>
    <xdr:pic>
      <xdr:nvPicPr>
        <xdr:cNvPr id="77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54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9</xdr:row>
      <xdr:rowOff>952500</xdr:rowOff>
    </xdr:from>
    <xdr:to>
      <xdr:col>3</xdr:col>
      <xdr:colOff>0</xdr:colOff>
      <xdr:row>10</xdr:row>
      <xdr:rowOff>57150</xdr:rowOff>
    </xdr:to>
    <xdr:pic>
      <xdr:nvPicPr>
        <xdr:cNvPr id="77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049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10</xdr:row>
      <xdr:rowOff>952500</xdr:rowOff>
    </xdr:from>
    <xdr:to>
      <xdr:col>3</xdr:col>
      <xdr:colOff>0</xdr:colOff>
      <xdr:row>11</xdr:row>
      <xdr:rowOff>57150</xdr:rowOff>
    </xdr:to>
    <xdr:pic>
      <xdr:nvPicPr>
        <xdr:cNvPr id="77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1830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77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77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78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78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78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952500</xdr:rowOff>
    </xdr:from>
    <xdr:to>
      <xdr:col>3</xdr:col>
      <xdr:colOff>0</xdr:colOff>
      <xdr:row>12</xdr:row>
      <xdr:rowOff>57150</xdr:rowOff>
    </xdr:to>
    <xdr:pic>
      <xdr:nvPicPr>
        <xdr:cNvPr id="78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316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952500</xdr:rowOff>
    </xdr:from>
    <xdr:to>
      <xdr:col>3</xdr:col>
      <xdr:colOff>0</xdr:colOff>
      <xdr:row>12</xdr:row>
      <xdr:rowOff>57150</xdr:rowOff>
    </xdr:to>
    <xdr:pic>
      <xdr:nvPicPr>
        <xdr:cNvPr id="78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316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12</xdr:row>
      <xdr:rowOff>952500</xdr:rowOff>
    </xdr:from>
    <xdr:to>
      <xdr:col>3</xdr:col>
      <xdr:colOff>0</xdr:colOff>
      <xdr:row>13</xdr:row>
      <xdr:rowOff>57150</xdr:rowOff>
    </xdr:to>
    <xdr:pic>
      <xdr:nvPicPr>
        <xdr:cNvPr id="78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449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12</xdr:row>
      <xdr:rowOff>952500</xdr:rowOff>
    </xdr:from>
    <xdr:to>
      <xdr:col>3</xdr:col>
      <xdr:colOff>0</xdr:colOff>
      <xdr:row>13</xdr:row>
      <xdr:rowOff>57150</xdr:rowOff>
    </xdr:to>
    <xdr:pic>
      <xdr:nvPicPr>
        <xdr:cNvPr id="78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449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13</xdr:row>
      <xdr:rowOff>952500</xdr:rowOff>
    </xdr:from>
    <xdr:to>
      <xdr:col>3</xdr:col>
      <xdr:colOff>0</xdr:colOff>
      <xdr:row>14</xdr:row>
      <xdr:rowOff>38100</xdr:rowOff>
    </xdr:to>
    <xdr:pic>
      <xdr:nvPicPr>
        <xdr:cNvPr id="78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583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13</xdr:row>
      <xdr:rowOff>952500</xdr:rowOff>
    </xdr:from>
    <xdr:to>
      <xdr:col>3</xdr:col>
      <xdr:colOff>0</xdr:colOff>
      <xdr:row>14</xdr:row>
      <xdr:rowOff>38100</xdr:rowOff>
    </xdr:to>
    <xdr:pic>
      <xdr:nvPicPr>
        <xdr:cNvPr id="78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583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14</xdr:row>
      <xdr:rowOff>952500</xdr:rowOff>
    </xdr:from>
    <xdr:to>
      <xdr:col>3</xdr:col>
      <xdr:colOff>0</xdr:colOff>
      <xdr:row>15</xdr:row>
      <xdr:rowOff>38100</xdr:rowOff>
    </xdr:to>
    <xdr:pic>
      <xdr:nvPicPr>
        <xdr:cNvPr id="78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716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14</xdr:row>
      <xdr:rowOff>952500</xdr:rowOff>
    </xdr:from>
    <xdr:to>
      <xdr:col>3</xdr:col>
      <xdr:colOff>0</xdr:colOff>
      <xdr:row>15</xdr:row>
      <xdr:rowOff>38100</xdr:rowOff>
    </xdr:to>
    <xdr:pic>
      <xdr:nvPicPr>
        <xdr:cNvPr id="79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716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15</xdr:row>
      <xdr:rowOff>952500</xdr:rowOff>
    </xdr:from>
    <xdr:to>
      <xdr:col>3</xdr:col>
      <xdr:colOff>0</xdr:colOff>
      <xdr:row>16</xdr:row>
      <xdr:rowOff>57150</xdr:rowOff>
    </xdr:to>
    <xdr:pic>
      <xdr:nvPicPr>
        <xdr:cNvPr id="79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8497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15</xdr:row>
      <xdr:rowOff>952500</xdr:rowOff>
    </xdr:from>
    <xdr:to>
      <xdr:col>3</xdr:col>
      <xdr:colOff>0</xdr:colOff>
      <xdr:row>16</xdr:row>
      <xdr:rowOff>57150</xdr:rowOff>
    </xdr:to>
    <xdr:pic>
      <xdr:nvPicPr>
        <xdr:cNvPr id="79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8497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16</xdr:row>
      <xdr:rowOff>952500</xdr:rowOff>
    </xdr:from>
    <xdr:to>
      <xdr:col>3</xdr:col>
      <xdr:colOff>0</xdr:colOff>
      <xdr:row>17</xdr:row>
      <xdr:rowOff>57150</xdr:rowOff>
    </xdr:to>
    <xdr:pic>
      <xdr:nvPicPr>
        <xdr:cNvPr id="79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983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16</xdr:row>
      <xdr:rowOff>952500</xdr:rowOff>
    </xdr:from>
    <xdr:to>
      <xdr:col>3</xdr:col>
      <xdr:colOff>0</xdr:colOff>
      <xdr:row>17</xdr:row>
      <xdr:rowOff>57150</xdr:rowOff>
    </xdr:to>
    <xdr:pic>
      <xdr:nvPicPr>
        <xdr:cNvPr id="79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983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17</xdr:row>
      <xdr:rowOff>952500</xdr:rowOff>
    </xdr:from>
    <xdr:to>
      <xdr:col>3</xdr:col>
      <xdr:colOff>0</xdr:colOff>
      <xdr:row>18</xdr:row>
      <xdr:rowOff>57150</xdr:rowOff>
    </xdr:to>
    <xdr:pic>
      <xdr:nvPicPr>
        <xdr:cNvPr id="79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1164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17</xdr:row>
      <xdr:rowOff>952500</xdr:rowOff>
    </xdr:from>
    <xdr:to>
      <xdr:col>3</xdr:col>
      <xdr:colOff>0</xdr:colOff>
      <xdr:row>18</xdr:row>
      <xdr:rowOff>57150</xdr:rowOff>
    </xdr:to>
    <xdr:pic>
      <xdr:nvPicPr>
        <xdr:cNvPr id="79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1164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18</xdr:row>
      <xdr:rowOff>952500</xdr:rowOff>
    </xdr:from>
    <xdr:to>
      <xdr:col>3</xdr:col>
      <xdr:colOff>0</xdr:colOff>
      <xdr:row>19</xdr:row>
      <xdr:rowOff>57150</xdr:rowOff>
    </xdr:to>
    <xdr:pic>
      <xdr:nvPicPr>
        <xdr:cNvPr id="79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2498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18</xdr:row>
      <xdr:rowOff>952500</xdr:rowOff>
    </xdr:from>
    <xdr:to>
      <xdr:col>3</xdr:col>
      <xdr:colOff>0</xdr:colOff>
      <xdr:row>19</xdr:row>
      <xdr:rowOff>57150</xdr:rowOff>
    </xdr:to>
    <xdr:pic>
      <xdr:nvPicPr>
        <xdr:cNvPr id="79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2498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19</xdr:row>
      <xdr:rowOff>952500</xdr:rowOff>
    </xdr:from>
    <xdr:to>
      <xdr:col>3</xdr:col>
      <xdr:colOff>0</xdr:colOff>
      <xdr:row>20</xdr:row>
      <xdr:rowOff>57150</xdr:rowOff>
    </xdr:to>
    <xdr:pic>
      <xdr:nvPicPr>
        <xdr:cNvPr id="79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3831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19</xdr:row>
      <xdr:rowOff>952500</xdr:rowOff>
    </xdr:from>
    <xdr:to>
      <xdr:col>3</xdr:col>
      <xdr:colOff>0</xdr:colOff>
      <xdr:row>20</xdr:row>
      <xdr:rowOff>57150</xdr:rowOff>
    </xdr:to>
    <xdr:pic>
      <xdr:nvPicPr>
        <xdr:cNvPr id="80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3831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20</xdr:row>
      <xdr:rowOff>952500</xdr:rowOff>
    </xdr:from>
    <xdr:to>
      <xdr:col>3</xdr:col>
      <xdr:colOff>0</xdr:colOff>
      <xdr:row>21</xdr:row>
      <xdr:rowOff>57150</xdr:rowOff>
    </xdr:to>
    <xdr:pic>
      <xdr:nvPicPr>
        <xdr:cNvPr id="80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5165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20</xdr:row>
      <xdr:rowOff>952500</xdr:rowOff>
    </xdr:from>
    <xdr:to>
      <xdr:col>3</xdr:col>
      <xdr:colOff>0</xdr:colOff>
      <xdr:row>21</xdr:row>
      <xdr:rowOff>57150</xdr:rowOff>
    </xdr:to>
    <xdr:pic>
      <xdr:nvPicPr>
        <xdr:cNvPr id="80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5165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21</xdr:row>
      <xdr:rowOff>952500</xdr:rowOff>
    </xdr:from>
    <xdr:to>
      <xdr:col>3</xdr:col>
      <xdr:colOff>0</xdr:colOff>
      <xdr:row>22</xdr:row>
      <xdr:rowOff>57150</xdr:rowOff>
    </xdr:to>
    <xdr:pic>
      <xdr:nvPicPr>
        <xdr:cNvPr id="80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649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21</xdr:row>
      <xdr:rowOff>952500</xdr:rowOff>
    </xdr:from>
    <xdr:to>
      <xdr:col>3</xdr:col>
      <xdr:colOff>0</xdr:colOff>
      <xdr:row>22</xdr:row>
      <xdr:rowOff>57150</xdr:rowOff>
    </xdr:to>
    <xdr:pic>
      <xdr:nvPicPr>
        <xdr:cNvPr id="80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649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22</xdr:row>
      <xdr:rowOff>952500</xdr:rowOff>
    </xdr:from>
    <xdr:to>
      <xdr:col>3</xdr:col>
      <xdr:colOff>0</xdr:colOff>
      <xdr:row>23</xdr:row>
      <xdr:rowOff>57150</xdr:rowOff>
    </xdr:to>
    <xdr:pic>
      <xdr:nvPicPr>
        <xdr:cNvPr id="80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7832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22</xdr:row>
      <xdr:rowOff>952500</xdr:rowOff>
    </xdr:from>
    <xdr:to>
      <xdr:col>3</xdr:col>
      <xdr:colOff>0</xdr:colOff>
      <xdr:row>23</xdr:row>
      <xdr:rowOff>57150</xdr:rowOff>
    </xdr:to>
    <xdr:pic>
      <xdr:nvPicPr>
        <xdr:cNvPr id="80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7832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23</xdr:row>
      <xdr:rowOff>952500</xdr:rowOff>
    </xdr:from>
    <xdr:to>
      <xdr:col>3</xdr:col>
      <xdr:colOff>0</xdr:colOff>
      <xdr:row>24</xdr:row>
      <xdr:rowOff>57150</xdr:rowOff>
    </xdr:to>
    <xdr:pic>
      <xdr:nvPicPr>
        <xdr:cNvPr id="80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916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23</xdr:row>
      <xdr:rowOff>952500</xdr:rowOff>
    </xdr:from>
    <xdr:to>
      <xdr:col>3</xdr:col>
      <xdr:colOff>0</xdr:colOff>
      <xdr:row>24</xdr:row>
      <xdr:rowOff>57150</xdr:rowOff>
    </xdr:to>
    <xdr:pic>
      <xdr:nvPicPr>
        <xdr:cNvPr id="80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916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24</xdr:row>
      <xdr:rowOff>952500</xdr:rowOff>
    </xdr:from>
    <xdr:to>
      <xdr:col>3</xdr:col>
      <xdr:colOff>0</xdr:colOff>
      <xdr:row>25</xdr:row>
      <xdr:rowOff>57150</xdr:rowOff>
    </xdr:to>
    <xdr:pic>
      <xdr:nvPicPr>
        <xdr:cNvPr id="80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049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24</xdr:row>
      <xdr:rowOff>952500</xdr:rowOff>
    </xdr:from>
    <xdr:to>
      <xdr:col>3</xdr:col>
      <xdr:colOff>0</xdr:colOff>
      <xdr:row>25</xdr:row>
      <xdr:rowOff>57150</xdr:rowOff>
    </xdr:to>
    <xdr:pic>
      <xdr:nvPicPr>
        <xdr:cNvPr id="81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049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25</xdr:row>
      <xdr:rowOff>952500</xdr:rowOff>
    </xdr:from>
    <xdr:to>
      <xdr:col>3</xdr:col>
      <xdr:colOff>0</xdr:colOff>
      <xdr:row>26</xdr:row>
      <xdr:rowOff>38100</xdr:rowOff>
    </xdr:to>
    <xdr:pic>
      <xdr:nvPicPr>
        <xdr:cNvPr id="81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183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25</xdr:row>
      <xdr:rowOff>952500</xdr:rowOff>
    </xdr:from>
    <xdr:to>
      <xdr:col>3</xdr:col>
      <xdr:colOff>0</xdr:colOff>
      <xdr:row>26</xdr:row>
      <xdr:rowOff>38100</xdr:rowOff>
    </xdr:to>
    <xdr:pic>
      <xdr:nvPicPr>
        <xdr:cNvPr id="81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183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26</xdr:row>
      <xdr:rowOff>952500</xdr:rowOff>
    </xdr:from>
    <xdr:to>
      <xdr:col>3</xdr:col>
      <xdr:colOff>0</xdr:colOff>
      <xdr:row>27</xdr:row>
      <xdr:rowOff>57150</xdr:rowOff>
    </xdr:to>
    <xdr:pic>
      <xdr:nvPicPr>
        <xdr:cNvPr id="81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316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27</xdr:row>
      <xdr:rowOff>952500</xdr:rowOff>
    </xdr:from>
    <xdr:to>
      <xdr:col>3</xdr:col>
      <xdr:colOff>0</xdr:colOff>
      <xdr:row>28</xdr:row>
      <xdr:rowOff>57150</xdr:rowOff>
    </xdr:to>
    <xdr:pic>
      <xdr:nvPicPr>
        <xdr:cNvPr id="81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449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28</xdr:row>
      <xdr:rowOff>952500</xdr:rowOff>
    </xdr:from>
    <xdr:to>
      <xdr:col>3</xdr:col>
      <xdr:colOff>0</xdr:colOff>
      <xdr:row>29</xdr:row>
      <xdr:rowOff>38100</xdr:rowOff>
    </xdr:to>
    <xdr:pic>
      <xdr:nvPicPr>
        <xdr:cNvPr id="81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5833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29</xdr:row>
      <xdr:rowOff>952500</xdr:rowOff>
    </xdr:from>
    <xdr:to>
      <xdr:col>3</xdr:col>
      <xdr:colOff>0</xdr:colOff>
      <xdr:row>30</xdr:row>
      <xdr:rowOff>57150</xdr:rowOff>
    </xdr:to>
    <xdr:pic>
      <xdr:nvPicPr>
        <xdr:cNvPr id="81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716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29</xdr:row>
      <xdr:rowOff>952500</xdr:rowOff>
    </xdr:from>
    <xdr:to>
      <xdr:col>3</xdr:col>
      <xdr:colOff>0</xdr:colOff>
      <xdr:row>30</xdr:row>
      <xdr:rowOff>57150</xdr:rowOff>
    </xdr:to>
    <xdr:pic>
      <xdr:nvPicPr>
        <xdr:cNvPr id="81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716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30</xdr:row>
      <xdr:rowOff>952500</xdr:rowOff>
    </xdr:from>
    <xdr:to>
      <xdr:col>3</xdr:col>
      <xdr:colOff>0</xdr:colOff>
      <xdr:row>31</xdr:row>
      <xdr:rowOff>57150</xdr:rowOff>
    </xdr:to>
    <xdr:pic>
      <xdr:nvPicPr>
        <xdr:cNvPr id="81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8500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30</xdr:row>
      <xdr:rowOff>952500</xdr:rowOff>
    </xdr:from>
    <xdr:to>
      <xdr:col>3</xdr:col>
      <xdr:colOff>0</xdr:colOff>
      <xdr:row>31</xdr:row>
      <xdr:rowOff>57150</xdr:rowOff>
    </xdr:to>
    <xdr:pic>
      <xdr:nvPicPr>
        <xdr:cNvPr id="81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8500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31</xdr:row>
      <xdr:rowOff>952500</xdr:rowOff>
    </xdr:from>
    <xdr:to>
      <xdr:col>3</xdr:col>
      <xdr:colOff>0</xdr:colOff>
      <xdr:row>32</xdr:row>
      <xdr:rowOff>38100</xdr:rowOff>
    </xdr:to>
    <xdr:pic>
      <xdr:nvPicPr>
        <xdr:cNvPr id="82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983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31</xdr:row>
      <xdr:rowOff>952500</xdr:rowOff>
    </xdr:from>
    <xdr:to>
      <xdr:col>3</xdr:col>
      <xdr:colOff>0</xdr:colOff>
      <xdr:row>32</xdr:row>
      <xdr:rowOff>38100</xdr:rowOff>
    </xdr:to>
    <xdr:pic>
      <xdr:nvPicPr>
        <xdr:cNvPr id="82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983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32</xdr:row>
      <xdr:rowOff>952500</xdr:rowOff>
    </xdr:from>
    <xdr:to>
      <xdr:col>3</xdr:col>
      <xdr:colOff>0</xdr:colOff>
      <xdr:row>33</xdr:row>
      <xdr:rowOff>38100</xdr:rowOff>
    </xdr:to>
    <xdr:pic>
      <xdr:nvPicPr>
        <xdr:cNvPr id="82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116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32</xdr:row>
      <xdr:rowOff>952500</xdr:rowOff>
    </xdr:from>
    <xdr:to>
      <xdr:col>3</xdr:col>
      <xdr:colOff>0</xdr:colOff>
      <xdr:row>33</xdr:row>
      <xdr:rowOff>38100</xdr:rowOff>
    </xdr:to>
    <xdr:pic>
      <xdr:nvPicPr>
        <xdr:cNvPr id="82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116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33</xdr:row>
      <xdr:rowOff>952500</xdr:rowOff>
    </xdr:from>
    <xdr:to>
      <xdr:col>3</xdr:col>
      <xdr:colOff>0</xdr:colOff>
      <xdr:row>34</xdr:row>
      <xdr:rowOff>57150</xdr:rowOff>
    </xdr:to>
    <xdr:pic>
      <xdr:nvPicPr>
        <xdr:cNvPr id="82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250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33</xdr:row>
      <xdr:rowOff>952500</xdr:rowOff>
    </xdr:from>
    <xdr:to>
      <xdr:col>3</xdr:col>
      <xdr:colOff>0</xdr:colOff>
      <xdr:row>34</xdr:row>
      <xdr:rowOff>57150</xdr:rowOff>
    </xdr:to>
    <xdr:pic>
      <xdr:nvPicPr>
        <xdr:cNvPr id="82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250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34</xdr:row>
      <xdr:rowOff>952500</xdr:rowOff>
    </xdr:from>
    <xdr:to>
      <xdr:col>3</xdr:col>
      <xdr:colOff>0</xdr:colOff>
      <xdr:row>35</xdr:row>
      <xdr:rowOff>57150</xdr:rowOff>
    </xdr:to>
    <xdr:pic>
      <xdr:nvPicPr>
        <xdr:cNvPr id="82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383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34</xdr:row>
      <xdr:rowOff>952500</xdr:rowOff>
    </xdr:from>
    <xdr:to>
      <xdr:col>3</xdr:col>
      <xdr:colOff>0</xdr:colOff>
      <xdr:row>35</xdr:row>
      <xdr:rowOff>57150</xdr:rowOff>
    </xdr:to>
    <xdr:pic>
      <xdr:nvPicPr>
        <xdr:cNvPr id="82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383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35</xdr:row>
      <xdr:rowOff>952500</xdr:rowOff>
    </xdr:from>
    <xdr:to>
      <xdr:col>3</xdr:col>
      <xdr:colOff>0</xdr:colOff>
      <xdr:row>36</xdr:row>
      <xdr:rowOff>57150</xdr:rowOff>
    </xdr:to>
    <xdr:pic>
      <xdr:nvPicPr>
        <xdr:cNvPr id="82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5167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35</xdr:row>
      <xdr:rowOff>952500</xdr:rowOff>
    </xdr:from>
    <xdr:to>
      <xdr:col>3</xdr:col>
      <xdr:colOff>0</xdr:colOff>
      <xdr:row>36</xdr:row>
      <xdr:rowOff>57150</xdr:rowOff>
    </xdr:to>
    <xdr:pic>
      <xdr:nvPicPr>
        <xdr:cNvPr id="82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5167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36</xdr:row>
      <xdr:rowOff>952500</xdr:rowOff>
    </xdr:from>
    <xdr:to>
      <xdr:col>3</xdr:col>
      <xdr:colOff>0</xdr:colOff>
      <xdr:row>37</xdr:row>
      <xdr:rowOff>57150</xdr:rowOff>
    </xdr:to>
    <xdr:pic>
      <xdr:nvPicPr>
        <xdr:cNvPr id="83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650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36</xdr:row>
      <xdr:rowOff>952500</xdr:rowOff>
    </xdr:from>
    <xdr:to>
      <xdr:col>3</xdr:col>
      <xdr:colOff>0</xdr:colOff>
      <xdr:row>37</xdr:row>
      <xdr:rowOff>57150</xdr:rowOff>
    </xdr:to>
    <xdr:pic>
      <xdr:nvPicPr>
        <xdr:cNvPr id="83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650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37</xdr:row>
      <xdr:rowOff>952500</xdr:rowOff>
    </xdr:from>
    <xdr:to>
      <xdr:col>3</xdr:col>
      <xdr:colOff>0</xdr:colOff>
      <xdr:row>38</xdr:row>
      <xdr:rowOff>38100</xdr:rowOff>
    </xdr:to>
    <xdr:pic>
      <xdr:nvPicPr>
        <xdr:cNvPr id="83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7834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37</xdr:row>
      <xdr:rowOff>952500</xdr:rowOff>
    </xdr:from>
    <xdr:to>
      <xdr:col>3</xdr:col>
      <xdr:colOff>0</xdr:colOff>
      <xdr:row>38</xdr:row>
      <xdr:rowOff>38100</xdr:rowOff>
    </xdr:to>
    <xdr:pic>
      <xdr:nvPicPr>
        <xdr:cNvPr id="83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7834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38</xdr:row>
      <xdr:rowOff>952500</xdr:rowOff>
    </xdr:from>
    <xdr:to>
      <xdr:col>3</xdr:col>
      <xdr:colOff>0</xdr:colOff>
      <xdr:row>39</xdr:row>
      <xdr:rowOff>38100</xdr:rowOff>
    </xdr:to>
    <xdr:pic>
      <xdr:nvPicPr>
        <xdr:cNvPr id="83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9168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38</xdr:row>
      <xdr:rowOff>952500</xdr:rowOff>
    </xdr:from>
    <xdr:to>
      <xdr:col>3</xdr:col>
      <xdr:colOff>0</xdr:colOff>
      <xdr:row>39</xdr:row>
      <xdr:rowOff>38100</xdr:rowOff>
    </xdr:to>
    <xdr:pic>
      <xdr:nvPicPr>
        <xdr:cNvPr id="83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9168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39</xdr:row>
      <xdr:rowOff>952500</xdr:rowOff>
    </xdr:from>
    <xdr:to>
      <xdr:col>3</xdr:col>
      <xdr:colOff>0</xdr:colOff>
      <xdr:row>40</xdr:row>
      <xdr:rowOff>38100</xdr:rowOff>
    </xdr:to>
    <xdr:pic>
      <xdr:nvPicPr>
        <xdr:cNvPr id="83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0501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39</xdr:row>
      <xdr:rowOff>952500</xdr:rowOff>
    </xdr:from>
    <xdr:to>
      <xdr:col>3</xdr:col>
      <xdr:colOff>0</xdr:colOff>
      <xdr:row>40</xdr:row>
      <xdr:rowOff>38100</xdr:rowOff>
    </xdr:to>
    <xdr:pic>
      <xdr:nvPicPr>
        <xdr:cNvPr id="83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0501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40</xdr:row>
      <xdr:rowOff>952500</xdr:rowOff>
    </xdr:from>
    <xdr:to>
      <xdr:col>3</xdr:col>
      <xdr:colOff>0</xdr:colOff>
      <xdr:row>41</xdr:row>
      <xdr:rowOff>38100</xdr:rowOff>
    </xdr:to>
    <xdr:pic>
      <xdr:nvPicPr>
        <xdr:cNvPr id="83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835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40</xdr:row>
      <xdr:rowOff>952500</xdr:rowOff>
    </xdr:from>
    <xdr:to>
      <xdr:col>3</xdr:col>
      <xdr:colOff>0</xdr:colOff>
      <xdr:row>41</xdr:row>
      <xdr:rowOff>38100</xdr:rowOff>
    </xdr:to>
    <xdr:pic>
      <xdr:nvPicPr>
        <xdr:cNvPr id="83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835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84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84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84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84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952500</xdr:rowOff>
    </xdr:from>
    <xdr:to>
      <xdr:col>3</xdr:col>
      <xdr:colOff>0</xdr:colOff>
      <xdr:row>43</xdr:row>
      <xdr:rowOff>57150</xdr:rowOff>
    </xdr:to>
    <xdr:pic>
      <xdr:nvPicPr>
        <xdr:cNvPr id="84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4502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952500</xdr:rowOff>
    </xdr:from>
    <xdr:to>
      <xdr:col>3</xdr:col>
      <xdr:colOff>0</xdr:colOff>
      <xdr:row>43</xdr:row>
      <xdr:rowOff>57150</xdr:rowOff>
    </xdr:to>
    <xdr:pic>
      <xdr:nvPicPr>
        <xdr:cNvPr id="84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4502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84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84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84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84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85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85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952500</xdr:rowOff>
    </xdr:from>
    <xdr:to>
      <xdr:col>3</xdr:col>
      <xdr:colOff>0</xdr:colOff>
      <xdr:row>45</xdr:row>
      <xdr:rowOff>57150</xdr:rowOff>
    </xdr:to>
    <xdr:pic>
      <xdr:nvPicPr>
        <xdr:cNvPr id="85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716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952500</xdr:rowOff>
    </xdr:from>
    <xdr:to>
      <xdr:col>3</xdr:col>
      <xdr:colOff>0</xdr:colOff>
      <xdr:row>45</xdr:row>
      <xdr:rowOff>57150</xdr:rowOff>
    </xdr:to>
    <xdr:pic>
      <xdr:nvPicPr>
        <xdr:cNvPr id="85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716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45</xdr:row>
      <xdr:rowOff>952500</xdr:rowOff>
    </xdr:from>
    <xdr:to>
      <xdr:col>3</xdr:col>
      <xdr:colOff>0</xdr:colOff>
      <xdr:row>46</xdr:row>
      <xdr:rowOff>38100</xdr:rowOff>
    </xdr:to>
    <xdr:pic>
      <xdr:nvPicPr>
        <xdr:cNvPr id="85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850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45</xdr:row>
      <xdr:rowOff>952500</xdr:rowOff>
    </xdr:from>
    <xdr:to>
      <xdr:col>3</xdr:col>
      <xdr:colOff>0</xdr:colOff>
      <xdr:row>46</xdr:row>
      <xdr:rowOff>38100</xdr:rowOff>
    </xdr:to>
    <xdr:pic>
      <xdr:nvPicPr>
        <xdr:cNvPr id="85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850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46</xdr:row>
      <xdr:rowOff>952500</xdr:rowOff>
    </xdr:from>
    <xdr:to>
      <xdr:col>3</xdr:col>
      <xdr:colOff>0</xdr:colOff>
      <xdr:row>47</xdr:row>
      <xdr:rowOff>57150</xdr:rowOff>
    </xdr:to>
    <xdr:pic>
      <xdr:nvPicPr>
        <xdr:cNvPr id="85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983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46</xdr:row>
      <xdr:rowOff>952500</xdr:rowOff>
    </xdr:from>
    <xdr:to>
      <xdr:col>3</xdr:col>
      <xdr:colOff>0</xdr:colOff>
      <xdr:row>47</xdr:row>
      <xdr:rowOff>57150</xdr:rowOff>
    </xdr:to>
    <xdr:pic>
      <xdr:nvPicPr>
        <xdr:cNvPr id="85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983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47</xdr:row>
      <xdr:rowOff>952500</xdr:rowOff>
    </xdr:from>
    <xdr:to>
      <xdr:col>3</xdr:col>
      <xdr:colOff>0</xdr:colOff>
      <xdr:row>48</xdr:row>
      <xdr:rowOff>57150</xdr:rowOff>
    </xdr:to>
    <xdr:pic>
      <xdr:nvPicPr>
        <xdr:cNvPr id="85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116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48</xdr:row>
      <xdr:rowOff>952500</xdr:rowOff>
    </xdr:from>
    <xdr:to>
      <xdr:col>3</xdr:col>
      <xdr:colOff>0</xdr:colOff>
      <xdr:row>49</xdr:row>
      <xdr:rowOff>57150</xdr:rowOff>
    </xdr:to>
    <xdr:pic>
      <xdr:nvPicPr>
        <xdr:cNvPr id="85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2503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49</xdr:row>
      <xdr:rowOff>952500</xdr:rowOff>
    </xdr:from>
    <xdr:to>
      <xdr:col>3</xdr:col>
      <xdr:colOff>0</xdr:colOff>
      <xdr:row>50</xdr:row>
      <xdr:rowOff>57150</xdr:rowOff>
    </xdr:to>
    <xdr:pic>
      <xdr:nvPicPr>
        <xdr:cNvPr id="86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383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50</xdr:row>
      <xdr:rowOff>952500</xdr:rowOff>
    </xdr:from>
    <xdr:to>
      <xdr:col>3</xdr:col>
      <xdr:colOff>0</xdr:colOff>
      <xdr:row>50</xdr:row>
      <xdr:rowOff>1009650</xdr:rowOff>
    </xdr:to>
    <xdr:pic>
      <xdr:nvPicPr>
        <xdr:cNvPr id="86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51700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50</xdr:row>
      <xdr:rowOff>952500</xdr:rowOff>
    </xdr:from>
    <xdr:to>
      <xdr:col>3</xdr:col>
      <xdr:colOff>0</xdr:colOff>
      <xdr:row>50</xdr:row>
      <xdr:rowOff>1009650</xdr:rowOff>
    </xdr:to>
    <xdr:pic>
      <xdr:nvPicPr>
        <xdr:cNvPr id="86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51700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51</xdr:row>
      <xdr:rowOff>952500</xdr:rowOff>
    </xdr:from>
    <xdr:to>
      <xdr:col>3</xdr:col>
      <xdr:colOff>0</xdr:colOff>
      <xdr:row>52</xdr:row>
      <xdr:rowOff>57150</xdr:rowOff>
    </xdr:to>
    <xdr:pic>
      <xdr:nvPicPr>
        <xdr:cNvPr id="86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6675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51</xdr:row>
      <xdr:rowOff>952500</xdr:rowOff>
    </xdr:from>
    <xdr:to>
      <xdr:col>3</xdr:col>
      <xdr:colOff>0</xdr:colOff>
      <xdr:row>52</xdr:row>
      <xdr:rowOff>57150</xdr:rowOff>
    </xdr:to>
    <xdr:pic>
      <xdr:nvPicPr>
        <xdr:cNvPr id="86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6675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52</xdr:row>
      <xdr:rowOff>952500</xdr:rowOff>
    </xdr:from>
    <xdr:to>
      <xdr:col>3</xdr:col>
      <xdr:colOff>0</xdr:colOff>
      <xdr:row>53</xdr:row>
      <xdr:rowOff>57150</xdr:rowOff>
    </xdr:to>
    <xdr:pic>
      <xdr:nvPicPr>
        <xdr:cNvPr id="86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8008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52</xdr:row>
      <xdr:rowOff>952500</xdr:rowOff>
    </xdr:from>
    <xdr:to>
      <xdr:col>3</xdr:col>
      <xdr:colOff>0</xdr:colOff>
      <xdr:row>53</xdr:row>
      <xdr:rowOff>57150</xdr:rowOff>
    </xdr:to>
    <xdr:pic>
      <xdr:nvPicPr>
        <xdr:cNvPr id="86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8008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53</xdr:row>
      <xdr:rowOff>952500</xdr:rowOff>
    </xdr:from>
    <xdr:to>
      <xdr:col>3</xdr:col>
      <xdr:colOff>0</xdr:colOff>
      <xdr:row>54</xdr:row>
      <xdr:rowOff>57150</xdr:rowOff>
    </xdr:to>
    <xdr:pic>
      <xdr:nvPicPr>
        <xdr:cNvPr id="86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9342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53</xdr:row>
      <xdr:rowOff>952500</xdr:rowOff>
    </xdr:from>
    <xdr:to>
      <xdr:col>3</xdr:col>
      <xdr:colOff>0</xdr:colOff>
      <xdr:row>54</xdr:row>
      <xdr:rowOff>57150</xdr:rowOff>
    </xdr:to>
    <xdr:pic>
      <xdr:nvPicPr>
        <xdr:cNvPr id="86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9342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54</xdr:row>
      <xdr:rowOff>952500</xdr:rowOff>
    </xdr:from>
    <xdr:to>
      <xdr:col>3</xdr:col>
      <xdr:colOff>0</xdr:colOff>
      <xdr:row>55</xdr:row>
      <xdr:rowOff>38100</xdr:rowOff>
    </xdr:to>
    <xdr:pic>
      <xdr:nvPicPr>
        <xdr:cNvPr id="86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0675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54</xdr:row>
      <xdr:rowOff>952500</xdr:rowOff>
    </xdr:from>
    <xdr:to>
      <xdr:col>3</xdr:col>
      <xdr:colOff>0</xdr:colOff>
      <xdr:row>55</xdr:row>
      <xdr:rowOff>38100</xdr:rowOff>
    </xdr:to>
    <xdr:pic>
      <xdr:nvPicPr>
        <xdr:cNvPr id="87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0675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55</xdr:row>
      <xdr:rowOff>952500</xdr:rowOff>
    </xdr:from>
    <xdr:to>
      <xdr:col>3</xdr:col>
      <xdr:colOff>0</xdr:colOff>
      <xdr:row>56</xdr:row>
      <xdr:rowOff>57150</xdr:rowOff>
    </xdr:to>
    <xdr:pic>
      <xdr:nvPicPr>
        <xdr:cNvPr id="87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2009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55</xdr:row>
      <xdr:rowOff>952500</xdr:rowOff>
    </xdr:from>
    <xdr:to>
      <xdr:col>3</xdr:col>
      <xdr:colOff>0</xdr:colOff>
      <xdr:row>56</xdr:row>
      <xdr:rowOff>57150</xdr:rowOff>
    </xdr:to>
    <xdr:pic>
      <xdr:nvPicPr>
        <xdr:cNvPr id="87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2009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56</xdr:row>
      <xdr:rowOff>952500</xdr:rowOff>
    </xdr:from>
    <xdr:to>
      <xdr:col>3</xdr:col>
      <xdr:colOff>0</xdr:colOff>
      <xdr:row>57</xdr:row>
      <xdr:rowOff>38100</xdr:rowOff>
    </xdr:to>
    <xdr:pic>
      <xdr:nvPicPr>
        <xdr:cNvPr id="87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3342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56</xdr:row>
      <xdr:rowOff>952500</xdr:rowOff>
    </xdr:from>
    <xdr:to>
      <xdr:col>3</xdr:col>
      <xdr:colOff>0</xdr:colOff>
      <xdr:row>57</xdr:row>
      <xdr:rowOff>38100</xdr:rowOff>
    </xdr:to>
    <xdr:pic>
      <xdr:nvPicPr>
        <xdr:cNvPr id="87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3342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57</xdr:row>
      <xdr:rowOff>952500</xdr:rowOff>
    </xdr:from>
    <xdr:to>
      <xdr:col>3</xdr:col>
      <xdr:colOff>0</xdr:colOff>
      <xdr:row>58</xdr:row>
      <xdr:rowOff>38100</xdr:rowOff>
    </xdr:to>
    <xdr:pic>
      <xdr:nvPicPr>
        <xdr:cNvPr id="87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467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57</xdr:row>
      <xdr:rowOff>952500</xdr:rowOff>
    </xdr:from>
    <xdr:to>
      <xdr:col>3</xdr:col>
      <xdr:colOff>0</xdr:colOff>
      <xdr:row>58</xdr:row>
      <xdr:rowOff>38100</xdr:rowOff>
    </xdr:to>
    <xdr:pic>
      <xdr:nvPicPr>
        <xdr:cNvPr id="87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467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58</xdr:row>
      <xdr:rowOff>952500</xdr:rowOff>
    </xdr:from>
    <xdr:to>
      <xdr:col>3</xdr:col>
      <xdr:colOff>0</xdr:colOff>
      <xdr:row>59</xdr:row>
      <xdr:rowOff>38100</xdr:rowOff>
    </xdr:to>
    <xdr:pic>
      <xdr:nvPicPr>
        <xdr:cNvPr id="87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6009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58</xdr:row>
      <xdr:rowOff>952500</xdr:rowOff>
    </xdr:from>
    <xdr:to>
      <xdr:col>3</xdr:col>
      <xdr:colOff>0</xdr:colOff>
      <xdr:row>59</xdr:row>
      <xdr:rowOff>38100</xdr:rowOff>
    </xdr:to>
    <xdr:pic>
      <xdr:nvPicPr>
        <xdr:cNvPr id="87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6009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59</xdr:row>
      <xdr:rowOff>952500</xdr:rowOff>
    </xdr:from>
    <xdr:to>
      <xdr:col>3</xdr:col>
      <xdr:colOff>0</xdr:colOff>
      <xdr:row>60</xdr:row>
      <xdr:rowOff>38100</xdr:rowOff>
    </xdr:to>
    <xdr:pic>
      <xdr:nvPicPr>
        <xdr:cNvPr id="87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7343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59</xdr:row>
      <xdr:rowOff>952500</xdr:rowOff>
    </xdr:from>
    <xdr:to>
      <xdr:col>3</xdr:col>
      <xdr:colOff>0</xdr:colOff>
      <xdr:row>60</xdr:row>
      <xdr:rowOff>38100</xdr:rowOff>
    </xdr:to>
    <xdr:pic>
      <xdr:nvPicPr>
        <xdr:cNvPr id="88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7343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60</xdr:row>
      <xdr:rowOff>952500</xdr:rowOff>
    </xdr:from>
    <xdr:to>
      <xdr:col>3</xdr:col>
      <xdr:colOff>0</xdr:colOff>
      <xdr:row>61</xdr:row>
      <xdr:rowOff>57150</xdr:rowOff>
    </xdr:to>
    <xdr:pic>
      <xdr:nvPicPr>
        <xdr:cNvPr id="88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8676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60</xdr:row>
      <xdr:rowOff>952500</xdr:rowOff>
    </xdr:from>
    <xdr:to>
      <xdr:col>3</xdr:col>
      <xdr:colOff>0</xdr:colOff>
      <xdr:row>61</xdr:row>
      <xdr:rowOff>57150</xdr:rowOff>
    </xdr:to>
    <xdr:pic>
      <xdr:nvPicPr>
        <xdr:cNvPr id="88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8676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61</xdr:row>
      <xdr:rowOff>952500</xdr:rowOff>
    </xdr:from>
    <xdr:to>
      <xdr:col>3</xdr:col>
      <xdr:colOff>0</xdr:colOff>
      <xdr:row>62</xdr:row>
      <xdr:rowOff>57150</xdr:rowOff>
    </xdr:to>
    <xdr:pic>
      <xdr:nvPicPr>
        <xdr:cNvPr id="88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0010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61</xdr:row>
      <xdr:rowOff>952500</xdr:rowOff>
    </xdr:from>
    <xdr:to>
      <xdr:col>3</xdr:col>
      <xdr:colOff>0</xdr:colOff>
      <xdr:row>62</xdr:row>
      <xdr:rowOff>57150</xdr:rowOff>
    </xdr:to>
    <xdr:pic>
      <xdr:nvPicPr>
        <xdr:cNvPr id="88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0010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62</xdr:row>
      <xdr:rowOff>952500</xdr:rowOff>
    </xdr:from>
    <xdr:to>
      <xdr:col>3</xdr:col>
      <xdr:colOff>0</xdr:colOff>
      <xdr:row>63</xdr:row>
      <xdr:rowOff>57150</xdr:rowOff>
    </xdr:to>
    <xdr:pic>
      <xdr:nvPicPr>
        <xdr:cNvPr id="88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1343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62</xdr:row>
      <xdr:rowOff>952500</xdr:rowOff>
    </xdr:from>
    <xdr:to>
      <xdr:col>3</xdr:col>
      <xdr:colOff>0</xdr:colOff>
      <xdr:row>63</xdr:row>
      <xdr:rowOff>57150</xdr:rowOff>
    </xdr:to>
    <xdr:pic>
      <xdr:nvPicPr>
        <xdr:cNvPr id="88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1343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63</xdr:row>
      <xdr:rowOff>952500</xdr:rowOff>
    </xdr:from>
    <xdr:to>
      <xdr:col>3</xdr:col>
      <xdr:colOff>0</xdr:colOff>
      <xdr:row>64</xdr:row>
      <xdr:rowOff>57150</xdr:rowOff>
    </xdr:to>
    <xdr:pic>
      <xdr:nvPicPr>
        <xdr:cNvPr id="88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2677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63</xdr:row>
      <xdr:rowOff>952500</xdr:rowOff>
    </xdr:from>
    <xdr:to>
      <xdr:col>3</xdr:col>
      <xdr:colOff>0</xdr:colOff>
      <xdr:row>64</xdr:row>
      <xdr:rowOff>57150</xdr:rowOff>
    </xdr:to>
    <xdr:pic>
      <xdr:nvPicPr>
        <xdr:cNvPr id="88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2677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64</xdr:row>
      <xdr:rowOff>952500</xdr:rowOff>
    </xdr:from>
    <xdr:to>
      <xdr:col>3</xdr:col>
      <xdr:colOff>0</xdr:colOff>
      <xdr:row>64</xdr:row>
      <xdr:rowOff>1009650</xdr:rowOff>
    </xdr:to>
    <xdr:pic>
      <xdr:nvPicPr>
        <xdr:cNvPr id="88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40105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64</xdr:row>
      <xdr:rowOff>952500</xdr:rowOff>
    </xdr:from>
    <xdr:to>
      <xdr:col>3</xdr:col>
      <xdr:colOff>0</xdr:colOff>
      <xdr:row>64</xdr:row>
      <xdr:rowOff>1009650</xdr:rowOff>
    </xdr:to>
    <xdr:pic>
      <xdr:nvPicPr>
        <xdr:cNvPr id="89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40105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65</xdr:row>
      <xdr:rowOff>952500</xdr:rowOff>
    </xdr:from>
    <xdr:to>
      <xdr:col>3</xdr:col>
      <xdr:colOff>0</xdr:colOff>
      <xdr:row>65</xdr:row>
      <xdr:rowOff>1009650</xdr:rowOff>
    </xdr:to>
    <xdr:pic>
      <xdr:nvPicPr>
        <xdr:cNvPr id="89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55345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65</xdr:row>
      <xdr:rowOff>952500</xdr:rowOff>
    </xdr:from>
    <xdr:to>
      <xdr:col>3</xdr:col>
      <xdr:colOff>0</xdr:colOff>
      <xdr:row>65</xdr:row>
      <xdr:rowOff>1009650</xdr:rowOff>
    </xdr:to>
    <xdr:pic>
      <xdr:nvPicPr>
        <xdr:cNvPr id="89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55345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66</xdr:row>
      <xdr:rowOff>952500</xdr:rowOff>
    </xdr:from>
    <xdr:to>
      <xdr:col>3</xdr:col>
      <xdr:colOff>0</xdr:colOff>
      <xdr:row>66</xdr:row>
      <xdr:rowOff>1009650</xdr:rowOff>
    </xdr:to>
    <xdr:pic>
      <xdr:nvPicPr>
        <xdr:cNvPr id="89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70585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66</xdr:row>
      <xdr:rowOff>952500</xdr:rowOff>
    </xdr:from>
    <xdr:to>
      <xdr:col>3</xdr:col>
      <xdr:colOff>0</xdr:colOff>
      <xdr:row>66</xdr:row>
      <xdr:rowOff>1009650</xdr:rowOff>
    </xdr:to>
    <xdr:pic>
      <xdr:nvPicPr>
        <xdr:cNvPr id="89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70585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67</xdr:row>
      <xdr:rowOff>952500</xdr:rowOff>
    </xdr:from>
    <xdr:to>
      <xdr:col>3</xdr:col>
      <xdr:colOff>0</xdr:colOff>
      <xdr:row>67</xdr:row>
      <xdr:rowOff>1009650</xdr:rowOff>
    </xdr:to>
    <xdr:pic>
      <xdr:nvPicPr>
        <xdr:cNvPr id="89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8582500"/>
          <a:ext cx="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67</xdr:row>
      <xdr:rowOff>952500</xdr:rowOff>
    </xdr:from>
    <xdr:to>
      <xdr:col>3</xdr:col>
      <xdr:colOff>0</xdr:colOff>
      <xdr:row>67</xdr:row>
      <xdr:rowOff>1009650</xdr:rowOff>
    </xdr:to>
    <xdr:pic>
      <xdr:nvPicPr>
        <xdr:cNvPr id="89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8582500"/>
          <a:ext cx="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68</xdr:row>
      <xdr:rowOff>952500</xdr:rowOff>
    </xdr:from>
    <xdr:to>
      <xdr:col>3</xdr:col>
      <xdr:colOff>0</xdr:colOff>
      <xdr:row>68</xdr:row>
      <xdr:rowOff>1009650</xdr:rowOff>
    </xdr:to>
    <xdr:pic>
      <xdr:nvPicPr>
        <xdr:cNvPr id="89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0239850"/>
          <a:ext cx="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68</xdr:row>
      <xdr:rowOff>952500</xdr:rowOff>
    </xdr:from>
    <xdr:to>
      <xdr:col>3</xdr:col>
      <xdr:colOff>0</xdr:colOff>
      <xdr:row>68</xdr:row>
      <xdr:rowOff>1009650</xdr:rowOff>
    </xdr:to>
    <xdr:pic>
      <xdr:nvPicPr>
        <xdr:cNvPr id="89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0239850"/>
          <a:ext cx="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69</xdr:row>
      <xdr:rowOff>952500</xdr:rowOff>
    </xdr:from>
    <xdr:to>
      <xdr:col>3</xdr:col>
      <xdr:colOff>0</xdr:colOff>
      <xdr:row>70</xdr:row>
      <xdr:rowOff>57150</xdr:rowOff>
    </xdr:to>
    <xdr:pic>
      <xdr:nvPicPr>
        <xdr:cNvPr id="89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18972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69</xdr:row>
      <xdr:rowOff>952500</xdr:rowOff>
    </xdr:from>
    <xdr:to>
      <xdr:col>3</xdr:col>
      <xdr:colOff>0</xdr:colOff>
      <xdr:row>70</xdr:row>
      <xdr:rowOff>57150</xdr:rowOff>
    </xdr:to>
    <xdr:pic>
      <xdr:nvPicPr>
        <xdr:cNvPr id="90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18972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70</xdr:row>
      <xdr:rowOff>952500</xdr:rowOff>
    </xdr:from>
    <xdr:to>
      <xdr:col>3</xdr:col>
      <xdr:colOff>0</xdr:colOff>
      <xdr:row>71</xdr:row>
      <xdr:rowOff>57150</xdr:rowOff>
    </xdr:to>
    <xdr:pic>
      <xdr:nvPicPr>
        <xdr:cNvPr id="90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32307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70</xdr:row>
      <xdr:rowOff>952500</xdr:rowOff>
    </xdr:from>
    <xdr:to>
      <xdr:col>3</xdr:col>
      <xdr:colOff>0</xdr:colOff>
      <xdr:row>71</xdr:row>
      <xdr:rowOff>57150</xdr:rowOff>
    </xdr:to>
    <xdr:pic>
      <xdr:nvPicPr>
        <xdr:cNvPr id="90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32307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71</xdr:row>
      <xdr:rowOff>952500</xdr:rowOff>
    </xdr:from>
    <xdr:to>
      <xdr:col>3</xdr:col>
      <xdr:colOff>0</xdr:colOff>
      <xdr:row>72</xdr:row>
      <xdr:rowOff>57150</xdr:rowOff>
    </xdr:to>
    <xdr:pic>
      <xdr:nvPicPr>
        <xdr:cNvPr id="90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45642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71</xdr:row>
      <xdr:rowOff>952500</xdr:rowOff>
    </xdr:from>
    <xdr:to>
      <xdr:col>3</xdr:col>
      <xdr:colOff>0</xdr:colOff>
      <xdr:row>72</xdr:row>
      <xdr:rowOff>57150</xdr:rowOff>
    </xdr:to>
    <xdr:pic>
      <xdr:nvPicPr>
        <xdr:cNvPr id="90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45642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72</xdr:row>
      <xdr:rowOff>952500</xdr:rowOff>
    </xdr:from>
    <xdr:to>
      <xdr:col>3</xdr:col>
      <xdr:colOff>0</xdr:colOff>
      <xdr:row>73</xdr:row>
      <xdr:rowOff>57150</xdr:rowOff>
    </xdr:to>
    <xdr:pic>
      <xdr:nvPicPr>
        <xdr:cNvPr id="90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58977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72</xdr:row>
      <xdr:rowOff>952500</xdr:rowOff>
    </xdr:from>
    <xdr:to>
      <xdr:col>3</xdr:col>
      <xdr:colOff>0</xdr:colOff>
      <xdr:row>73</xdr:row>
      <xdr:rowOff>57150</xdr:rowOff>
    </xdr:to>
    <xdr:pic>
      <xdr:nvPicPr>
        <xdr:cNvPr id="90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58977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73</xdr:row>
      <xdr:rowOff>952500</xdr:rowOff>
    </xdr:from>
    <xdr:to>
      <xdr:col>3</xdr:col>
      <xdr:colOff>0</xdr:colOff>
      <xdr:row>74</xdr:row>
      <xdr:rowOff>28575</xdr:rowOff>
    </xdr:to>
    <xdr:pic>
      <xdr:nvPicPr>
        <xdr:cNvPr id="90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72312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90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90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91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91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91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952500</xdr:rowOff>
    </xdr:from>
    <xdr:to>
      <xdr:col>3</xdr:col>
      <xdr:colOff>0</xdr:colOff>
      <xdr:row>5</xdr:row>
      <xdr:rowOff>57150</xdr:rowOff>
    </xdr:to>
    <xdr:pic>
      <xdr:nvPicPr>
        <xdr:cNvPr id="91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82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952500</xdr:rowOff>
    </xdr:from>
    <xdr:to>
      <xdr:col>3</xdr:col>
      <xdr:colOff>0</xdr:colOff>
      <xdr:row>5</xdr:row>
      <xdr:rowOff>57150</xdr:rowOff>
    </xdr:to>
    <xdr:pic>
      <xdr:nvPicPr>
        <xdr:cNvPr id="91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82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952500</xdr:rowOff>
    </xdr:from>
    <xdr:to>
      <xdr:col>3</xdr:col>
      <xdr:colOff>0</xdr:colOff>
      <xdr:row>5</xdr:row>
      <xdr:rowOff>57150</xdr:rowOff>
    </xdr:to>
    <xdr:pic>
      <xdr:nvPicPr>
        <xdr:cNvPr id="91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82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</xdr:row>
      <xdr:rowOff>0</xdr:rowOff>
    </xdr:from>
    <xdr:to>
      <xdr:col>3</xdr:col>
      <xdr:colOff>0</xdr:colOff>
      <xdr:row>5</xdr:row>
      <xdr:rowOff>161925</xdr:rowOff>
    </xdr:to>
    <xdr:pic>
      <xdr:nvPicPr>
        <xdr:cNvPr id="91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210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</xdr:row>
      <xdr:rowOff>952500</xdr:rowOff>
    </xdr:from>
    <xdr:to>
      <xdr:col>3</xdr:col>
      <xdr:colOff>0</xdr:colOff>
      <xdr:row>6</xdr:row>
      <xdr:rowOff>57150</xdr:rowOff>
    </xdr:to>
    <xdr:pic>
      <xdr:nvPicPr>
        <xdr:cNvPr id="91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6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</xdr:row>
      <xdr:rowOff>952500</xdr:rowOff>
    </xdr:from>
    <xdr:to>
      <xdr:col>3</xdr:col>
      <xdr:colOff>0</xdr:colOff>
      <xdr:row>6</xdr:row>
      <xdr:rowOff>57150</xdr:rowOff>
    </xdr:to>
    <xdr:pic>
      <xdr:nvPicPr>
        <xdr:cNvPr id="91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6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</xdr:row>
      <xdr:rowOff>952500</xdr:rowOff>
    </xdr:from>
    <xdr:to>
      <xdr:col>3</xdr:col>
      <xdr:colOff>0</xdr:colOff>
      <xdr:row>6</xdr:row>
      <xdr:rowOff>57150</xdr:rowOff>
    </xdr:to>
    <xdr:pic>
      <xdr:nvPicPr>
        <xdr:cNvPr id="91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6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</xdr:row>
      <xdr:rowOff>0</xdr:rowOff>
    </xdr:from>
    <xdr:to>
      <xdr:col>3</xdr:col>
      <xdr:colOff>0</xdr:colOff>
      <xdr:row>6</xdr:row>
      <xdr:rowOff>161925</xdr:rowOff>
    </xdr:to>
    <xdr:pic>
      <xdr:nvPicPr>
        <xdr:cNvPr id="92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4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</xdr:row>
      <xdr:rowOff>952500</xdr:rowOff>
    </xdr:from>
    <xdr:to>
      <xdr:col>3</xdr:col>
      <xdr:colOff>0</xdr:colOff>
      <xdr:row>7</xdr:row>
      <xdr:rowOff>57150</xdr:rowOff>
    </xdr:to>
    <xdr:pic>
      <xdr:nvPicPr>
        <xdr:cNvPr id="92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49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</xdr:row>
      <xdr:rowOff>952500</xdr:rowOff>
    </xdr:from>
    <xdr:to>
      <xdr:col>3</xdr:col>
      <xdr:colOff>0</xdr:colOff>
      <xdr:row>7</xdr:row>
      <xdr:rowOff>57150</xdr:rowOff>
    </xdr:to>
    <xdr:pic>
      <xdr:nvPicPr>
        <xdr:cNvPr id="92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49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</xdr:row>
      <xdr:rowOff>952500</xdr:rowOff>
    </xdr:from>
    <xdr:to>
      <xdr:col>3</xdr:col>
      <xdr:colOff>0</xdr:colOff>
      <xdr:row>7</xdr:row>
      <xdr:rowOff>57150</xdr:rowOff>
    </xdr:to>
    <xdr:pic>
      <xdr:nvPicPr>
        <xdr:cNvPr id="92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49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</xdr:row>
      <xdr:rowOff>0</xdr:rowOff>
    </xdr:from>
    <xdr:to>
      <xdr:col>3</xdr:col>
      <xdr:colOff>0</xdr:colOff>
      <xdr:row>7</xdr:row>
      <xdr:rowOff>161925</xdr:rowOff>
    </xdr:to>
    <xdr:pic>
      <xdr:nvPicPr>
        <xdr:cNvPr id="92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87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</xdr:row>
      <xdr:rowOff>952500</xdr:rowOff>
    </xdr:from>
    <xdr:to>
      <xdr:col>3</xdr:col>
      <xdr:colOff>0</xdr:colOff>
      <xdr:row>8</xdr:row>
      <xdr:rowOff>57150</xdr:rowOff>
    </xdr:to>
    <xdr:pic>
      <xdr:nvPicPr>
        <xdr:cNvPr id="92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82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</xdr:row>
      <xdr:rowOff>952500</xdr:rowOff>
    </xdr:from>
    <xdr:to>
      <xdr:col>3</xdr:col>
      <xdr:colOff>0</xdr:colOff>
      <xdr:row>8</xdr:row>
      <xdr:rowOff>57150</xdr:rowOff>
    </xdr:to>
    <xdr:pic>
      <xdr:nvPicPr>
        <xdr:cNvPr id="92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82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</xdr:row>
      <xdr:rowOff>952500</xdr:rowOff>
    </xdr:from>
    <xdr:to>
      <xdr:col>3</xdr:col>
      <xdr:colOff>0</xdr:colOff>
      <xdr:row>8</xdr:row>
      <xdr:rowOff>57150</xdr:rowOff>
    </xdr:to>
    <xdr:pic>
      <xdr:nvPicPr>
        <xdr:cNvPr id="92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82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8</xdr:row>
      <xdr:rowOff>0</xdr:rowOff>
    </xdr:from>
    <xdr:to>
      <xdr:col>3</xdr:col>
      <xdr:colOff>0</xdr:colOff>
      <xdr:row>8</xdr:row>
      <xdr:rowOff>161925</xdr:rowOff>
    </xdr:to>
    <xdr:pic>
      <xdr:nvPicPr>
        <xdr:cNvPr id="92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21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8</xdr:row>
      <xdr:rowOff>952500</xdr:rowOff>
    </xdr:from>
    <xdr:to>
      <xdr:col>3</xdr:col>
      <xdr:colOff>0</xdr:colOff>
      <xdr:row>9</xdr:row>
      <xdr:rowOff>57150</xdr:rowOff>
    </xdr:to>
    <xdr:pic>
      <xdr:nvPicPr>
        <xdr:cNvPr id="92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163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8</xdr:row>
      <xdr:rowOff>952500</xdr:rowOff>
    </xdr:from>
    <xdr:to>
      <xdr:col>3</xdr:col>
      <xdr:colOff>0</xdr:colOff>
      <xdr:row>9</xdr:row>
      <xdr:rowOff>57150</xdr:rowOff>
    </xdr:to>
    <xdr:pic>
      <xdr:nvPicPr>
        <xdr:cNvPr id="93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163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8</xdr:row>
      <xdr:rowOff>952500</xdr:rowOff>
    </xdr:from>
    <xdr:to>
      <xdr:col>3</xdr:col>
      <xdr:colOff>0</xdr:colOff>
      <xdr:row>9</xdr:row>
      <xdr:rowOff>57150</xdr:rowOff>
    </xdr:to>
    <xdr:pic>
      <xdr:nvPicPr>
        <xdr:cNvPr id="93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163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9</xdr:row>
      <xdr:rowOff>0</xdr:rowOff>
    </xdr:from>
    <xdr:to>
      <xdr:col>3</xdr:col>
      <xdr:colOff>0</xdr:colOff>
      <xdr:row>9</xdr:row>
      <xdr:rowOff>161925</xdr:rowOff>
    </xdr:to>
    <xdr:pic>
      <xdr:nvPicPr>
        <xdr:cNvPr id="93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54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9</xdr:row>
      <xdr:rowOff>952500</xdr:rowOff>
    </xdr:from>
    <xdr:to>
      <xdr:col>3</xdr:col>
      <xdr:colOff>0</xdr:colOff>
      <xdr:row>10</xdr:row>
      <xdr:rowOff>57150</xdr:rowOff>
    </xdr:to>
    <xdr:pic>
      <xdr:nvPicPr>
        <xdr:cNvPr id="93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049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9</xdr:row>
      <xdr:rowOff>952500</xdr:rowOff>
    </xdr:from>
    <xdr:to>
      <xdr:col>3</xdr:col>
      <xdr:colOff>0</xdr:colOff>
      <xdr:row>10</xdr:row>
      <xdr:rowOff>57150</xdr:rowOff>
    </xdr:to>
    <xdr:pic>
      <xdr:nvPicPr>
        <xdr:cNvPr id="93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049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93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93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93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93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93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94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952500</xdr:rowOff>
    </xdr:from>
    <xdr:to>
      <xdr:col>3</xdr:col>
      <xdr:colOff>0</xdr:colOff>
      <xdr:row>12</xdr:row>
      <xdr:rowOff>57150</xdr:rowOff>
    </xdr:to>
    <xdr:pic>
      <xdr:nvPicPr>
        <xdr:cNvPr id="94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316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952500</xdr:rowOff>
    </xdr:from>
    <xdr:to>
      <xdr:col>3</xdr:col>
      <xdr:colOff>0</xdr:colOff>
      <xdr:row>12</xdr:row>
      <xdr:rowOff>57150</xdr:rowOff>
    </xdr:to>
    <xdr:pic>
      <xdr:nvPicPr>
        <xdr:cNvPr id="94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316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952500</xdr:rowOff>
    </xdr:from>
    <xdr:to>
      <xdr:col>3</xdr:col>
      <xdr:colOff>0</xdr:colOff>
      <xdr:row>12</xdr:row>
      <xdr:rowOff>57150</xdr:rowOff>
    </xdr:to>
    <xdr:pic>
      <xdr:nvPicPr>
        <xdr:cNvPr id="94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316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12</xdr:row>
      <xdr:rowOff>952500</xdr:rowOff>
    </xdr:from>
    <xdr:to>
      <xdr:col>3</xdr:col>
      <xdr:colOff>0</xdr:colOff>
      <xdr:row>13</xdr:row>
      <xdr:rowOff>57150</xdr:rowOff>
    </xdr:to>
    <xdr:pic>
      <xdr:nvPicPr>
        <xdr:cNvPr id="94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449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12</xdr:row>
      <xdr:rowOff>952500</xdr:rowOff>
    </xdr:from>
    <xdr:to>
      <xdr:col>3</xdr:col>
      <xdr:colOff>0</xdr:colOff>
      <xdr:row>13</xdr:row>
      <xdr:rowOff>57150</xdr:rowOff>
    </xdr:to>
    <xdr:pic>
      <xdr:nvPicPr>
        <xdr:cNvPr id="94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449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12</xdr:row>
      <xdr:rowOff>952500</xdr:rowOff>
    </xdr:from>
    <xdr:to>
      <xdr:col>3</xdr:col>
      <xdr:colOff>0</xdr:colOff>
      <xdr:row>13</xdr:row>
      <xdr:rowOff>57150</xdr:rowOff>
    </xdr:to>
    <xdr:pic>
      <xdr:nvPicPr>
        <xdr:cNvPr id="94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449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13</xdr:row>
      <xdr:rowOff>952500</xdr:rowOff>
    </xdr:from>
    <xdr:to>
      <xdr:col>3</xdr:col>
      <xdr:colOff>0</xdr:colOff>
      <xdr:row>14</xdr:row>
      <xdr:rowOff>38100</xdr:rowOff>
    </xdr:to>
    <xdr:pic>
      <xdr:nvPicPr>
        <xdr:cNvPr id="94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583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13</xdr:row>
      <xdr:rowOff>952500</xdr:rowOff>
    </xdr:from>
    <xdr:to>
      <xdr:col>3</xdr:col>
      <xdr:colOff>0</xdr:colOff>
      <xdr:row>14</xdr:row>
      <xdr:rowOff>38100</xdr:rowOff>
    </xdr:to>
    <xdr:pic>
      <xdr:nvPicPr>
        <xdr:cNvPr id="94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583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13</xdr:row>
      <xdr:rowOff>952500</xdr:rowOff>
    </xdr:from>
    <xdr:to>
      <xdr:col>3</xdr:col>
      <xdr:colOff>0</xdr:colOff>
      <xdr:row>14</xdr:row>
      <xdr:rowOff>38100</xdr:rowOff>
    </xdr:to>
    <xdr:pic>
      <xdr:nvPicPr>
        <xdr:cNvPr id="94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583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14</xdr:row>
      <xdr:rowOff>952500</xdr:rowOff>
    </xdr:from>
    <xdr:to>
      <xdr:col>3</xdr:col>
      <xdr:colOff>0</xdr:colOff>
      <xdr:row>15</xdr:row>
      <xdr:rowOff>38100</xdr:rowOff>
    </xdr:to>
    <xdr:pic>
      <xdr:nvPicPr>
        <xdr:cNvPr id="95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716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14</xdr:row>
      <xdr:rowOff>952500</xdr:rowOff>
    </xdr:from>
    <xdr:to>
      <xdr:col>3</xdr:col>
      <xdr:colOff>0</xdr:colOff>
      <xdr:row>15</xdr:row>
      <xdr:rowOff>38100</xdr:rowOff>
    </xdr:to>
    <xdr:pic>
      <xdr:nvPicPr>
        <xdr:cNvPr id="95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716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14</xdr:row>
      <xdr:rowOff>952500</xdr:rowOff>
    </xdr:from>
    <xdr:to>
      <xdr:col>3</xdr:col>
      <xdr:colOff>0</xdr:colOff>
      <xdr:row>15</xdr:row>
      <xdr:rowOff>38100</xdr:rowOff>
    </xdr:to>
    <xdr:pic>
      <xdr:nvPicPr>
        <xdr:cNvPr id="95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716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15</xdr:row>
      <xdr:rowOff>952500</xdr:rowOff>
    </xdr:from>
    <xdr:to>
      <xdr:col>3</xdr:col>
      <xdr:colOff>0</xdr:colOff>
      <xdr:row>16</xdr:row>
      <xdr:rowOff>57150</xdr:rowOff>
    </xdr:to>
    <xdr:pic>
      <xdr:nvPicPr>
        <xdr:cNvPr id="95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8497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15</xdr:row>
      <xdr:rowOff>952500</xdr:rowOff>
    </xdr:from>
    <xdr:to>
      <xdr:col>3</xdr:col>
      <xdr:colOff>0</xdr:colOff>
      <xdr:row>16</xdr:row>
      <xdr:rowOff>57150</xdr:rowOff>
    </xdr:to>
    <xdr:pic>
      <xdr:nvPicPr>
        <xdr:cNvPr id="95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8497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15</xdr:row>
      <xdr:rowOff>952500</xdr:rowOff>
    </xdr:from>
    <xdr:to>
      <xdr:col>3</xdr:col>
      <xdr:colOff>0</xdr:colOff>
      <xdr:row>16</xdr:row>
      <xdr:rowOff>57150</xdr:rowOff>
    </xdr:to>
    <xdr:pic>
      <xdr:nvPicPr>
        <xdr:cNvPr id="95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8497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16</xdr:row>
      <xdr:rowOff>952500</xdr:rowOff>
    </xdr:from>
    <xdr:to>
      <xdr:col>3</xdr:col>
      <xdr:colOff>0</xdr:colOff>
      <xdr:row>17</xdr:row>
      <xdr:rowOff>57150</xdr:rowOff>
    </xdr:to>
    <xdr:pic>
      <xdr:nvPicPr>
        <xdr:cNvPr id="95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983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16</xdr:row>
      <xdr:rowOff>952500</xdr:rowOff>
    </xdr:from>
    <xdr:to>
      <xdr:col>3</xdr:col>
      <xdr:colOff>0</xdr:colOff>
      <xdr:row>17</xdr:row>
      <xdr:rowOff>57150</xdr:rowOff>
    </xdr:to>
    <xdr:pic>
      <xdr:nvPicPr>
        <xdr:cNvPr id="95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983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16</xdr:row>
      <xdr:rowOff>952500</xdr:rowOff>
    </xdr:from>
    <xdr:to>
      <xdr:col>3</xdr:col>
      <xdr:colOff>0</xdr:colOff>
      <xdr:row>17</xdr:row>
      <xdr:rowOff>57150</xdr:rowOff>
    </xdr:to>
    <xdr:pic>
      <xdr:nvPicPr>
        <xdr:cNvPr id="95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983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17</xdr:row>
      <xdr:rowOff>952500</xdr:rowOff>
    </xdr:from>
    <xdr:to>
      <xdr:col>3</xdr:col>
      <xdr:colOff>0</xdr:colOff>
      <xdr:row>18</xdr:row>
      <xdr:rowOff>57150</xdr:rowOff>
    </xdr:to>
    <xdr:pic>
      <xdr:nvPicPr>
        <xdr:cNvPr id="95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1164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17</xdr:row>
      <xdr:rowOff>952500</xdr:rowOff>
    </xdr:from>
    <xdr:to>
      <xdr:col>3</xdr:col>
      <xdr:colOff>0</xdr:colOff>
      <xdr:row>18</xdr:row>
      <xdr:rowOff>57150</xdr:rowOff>
    </xdr:to>
    <xdr:pic>
      <xdr:nvPicPr>
        <xdr:cNvPr id="96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1164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17</xdr:row>
      <xdr:rowOff>952500</xdr:rowOff>
    </xdr:from>
    <xdr:to>
      <xdr:col>3</xdr:col>
      <xdr:colOff>0</xdr:colOff>
      <xdr:row>18</xdr:row>
      <xdr:rowOff>57150</xdr:rowOff>
    </xdr:to>
    <xdr:pic>
      <xdr:nvPicPr>
        <xdr:cNvPr id="96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1164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18</xdr:row>
      <xdr:rowOff>952500</xdr:rowOff>
    </xdr:from>
    <xdr:to>
      <xdr:col>3</xdr:col>
      <xdr:colOff>0</xdr:colOff>
      <xdr:row>19</xdr:row>
      <xdr:rowOff>57150</xdr:rowOff>
    </xdr:to>
    <xdr:pic>
      <xdr:nvPicPr>
        <xdr:cNvPr id="96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2498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18</xdr:row>
      <xdr:rowOff>952500</xdr:rowOff>
    </xdr:from>
    <xdr:to>
      <xdr:col>3</xdr:col>
      <xdr:colOff>0</xdr:colOff>
      <xdr:row>19</xdr:row>
      <xdr:rowOff>57150</xdr:rowOff>
    </xdr:to>
    <xdr:pic>
      <xdr:nvPicPr>
        <xdr:cNvPr id="96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2498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18</xdr:row>
      <xdr:rowOff>952500</xdr:rowOff>
    </xdr:from>
    <xdr:to>
      <xdr:col>3</xdr:col>
      <xdr:colOff>0</xdr:colOff>
      <xdr:row>19</xdr:row>
      <xdr:rowOff>57150</xdr:rowOff>
    </xdr:to>
    <xdr:pic>
      <xdr:nvPicPr>
        <xdr:cNvPr id="96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2498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19</xdr:row>
      <xdr:rowOff>952500</xdr:rowOff>
    </xdr:from>
    <xdr:to>
      <xdr:col>3</xdr:col>
      <xdr:colOff>0</xdr:colOff>
      <xdr:row>20</xdr:row>
      <xdr:rowOff>57150</xdr:rowOff>
    </xdr:to>
    <xdr:pic>
      <xdr:nvPicPr>
        <xdr:cNvPr id="96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3831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19</xdr:row>
      <xdr:rowOff>952500</xdr:rowOff>
    </xdr:from>
    <xdr:to>
      <xdr:col>3</xdr:col>
      <xdr:colOff>0</xdr:colOff>
      <xdr:row>20</xdr:row>
      <xdr:rowOff>57150</xdr:rowOff>
    </xdr:to>
    <xdr:pic>
      <xdr:nvPicPr>
        <xdr:cNvPr id="96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3831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19</xdr:row>
      <xdr:rowOff>952500</xdr:rowOff>
    </xdr:from>
    <xdr:to>
      <xdr:col>3</xdr:col>
      <xdr:colOff>0</xdr:colOff>
      <xdr:row>20</xdr:row>
      <xdr:rowOff>57150</xdr:rowOff>
    </xdr:to>
    <xdr:pic>
      <xdr:nvPicPr>
        <xdr:cNvPr id="96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3831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20</xdr:row>
      <xdr:rowOff>952500</xdr:rowOff>
    </xdr:from>
    <xdr:to>
      <xdr:col>3</xdr:col>
      <xdr:colOff>0</xdr:colOff>
      <xdr:row>21</xdr:row>
      <xdr:rowOff>57150</xdr:rowOff>
    </xdr:to>
    <xdr:pic>
      <xdr:nvPicPr>
        <xdr:cNvPr id="96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5165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20</xdr:row>
      <xdr:rowOff>952500</xdr:rowOff>
    </xdr:from>
    <xdr:to>
      <xdr:col>3</xdr:col>
      <xdr:colOff>0</xdr:colOff>
      <xdr:row>21</xdr:row>
      <xdr:rowOff>57150</xdr:rowOff>
    </xdr:to>
    <xdr:pic>
      <xdr:nvPicPr>
        <xdr:cNvPr id="96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5165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20</xdr:row>
      <xdr:rowOff>952500</xdr:rowOff>
    </xdr:from>
    <xdr:to>
      <xdr:col>3</xdr:col>
      <xdr:colOff>0</xdr:colOff>
      <xdr:row>21</xdr:row>
      <xdr:rowOff>57150</xdr:rowOff>
    </xdr:to>
    <xdr:pic>
      <xdr:nvPicPr>
        <xdr:cNvPr id="97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5165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21</xdr:row>
      <xdr:rowOff>952500</xdr:rowOff>
    </xdr:from>
    <xdr:to>
      <xdr:col>3</xdr:col>
      <xdr:colOff>0</xdr:colOff>
      <xdr:row>22</xdr:row>
      <xdr:rowOff>57150</xdr:rowOff>
    </xdr:to>
    <xdr:pic>
      <xdr:nvPicPr>
        <xdr:cNvPr id="97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649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21</xdr:row>
      <xdr:rowOff>952500</xdr:rowOff>
    </xdr:from>
    <xdr:to>
      <xdr:col>3</xdr:col>
      <xdr:colOff>0</xdr:colOff>
      <xdr:row>22</xdr:row>
      <xdr:rowOff>57150</xdr:rowOff>
    </xdr:to>
    <xdr:pic>
      <xdr:nvPicPr>
        <xdr:cNvPr id="97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649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21</xdr:row>
      <xdr:rowOff>952500</xdr:rowOff>
    </xdr:from>
    <xdr:to>
      <xdr:col>3</xdr:col>
      <xdr:colOff>0</xdr:colOff>
      <xdr:row>22</xdr:row>
      <xdr:rowOff>57150</xdr:rowOff>
    </xdr:to>
    <xdr:pic>
      <xdr:nvPicPr>
        <xdr:cNvPr id="97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649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22</xdr:row>
      <xdr:rowOff>952500</xdr:rowOff>
    </xdr:from>
    <xdr:to>
      <xdr:col>3</xdr:col>
      <xdr:colOff>0</xdr:colOff>
      <xdr:row>23</xdr:row>
      <xdr:rowOff>57150</xdr:rowOff>
    </xdr:to>
    <xdr:pic>
      <xdr:nvPicPr>
        <xdr:cNvPr id="97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7832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22</xdr:row>
      <xdr:rowOff>952500</xdr:rowOff>
    </xdr:from>
    <xdr:to>
      <xdr:col>3</xdr:col>
      <xdr:colOff>0</xdr:colOff>
      <xdr:row>23</xdr:row>
      <xdr:rowOff>57150</xdr:rowOff>
    </xdr:to>
    <xdr:pic>
      <xdr:nvPicPr>
        <xdr:cNvPr id="97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7832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22</xdr:row>
      <xdr:rowOff>952500</xdr:rowOff>
    </xdr:from>
    <xdr:to>
      <xdr:col>3</xdr:col>
      <xdr:colOff>0</xdr:colOff>
      <xdr:row>23</xdr:row>
      <xdr:rowOff>57150</xdr:rowOff>
    </xdr:to>
    <xdr:pic>
      <xdr:nvPicPr>
        <xdr:cNvPr id="97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7832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23</xdr:row>
      <xdr:rowOff>952500</xdr:rowOff>
    </xdr:from>
    <xdr:to>
      <xdr:col>3</xdr:col>
      <xdr:colOff>0</xdr:colOff>
      <xdr:row>24</xdr:row>
      <xdr:rowOff>57150</xdr:rowOff>
    </xdr:to>
    <xdr:pic>
      <xdr:nvPicPr>
        <xdr:cNvPr id="97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916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23</xdr:row>
      <xdr:rowOff>952500</xdr:rowOff>
    </xdr:from>
    <xdr:to>
      <xdr:col>3</xdr:col>
      <xdr:colOff>0</xdr:colOff>
      <xdr:row>24</xdr:row>
      <xdr:rowOff>57150</xdr:rowOff>
    </xdr:to>
    <xdr:pic>
      <xdr:nvPicPr>
        <xdr:cNvPr id="97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916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23</xdr:row>
      <xdr:rowOff>952500</xdr:rowOff>
    </xdr:from>
    <xdr:to>
      <xdr:col>3</xdr:col>
      <xdr:colOff>0</xdr:colOff>
      <xdr:row>24</xdr:row>
      <xdr:rowOff>57150</xdr:rowOff>
    </xdr:to>
    <xdr:pic>
      <xdr:nvPicPr>
        <xdr:cNvPr id="97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916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24</xdr:row>
      <xdr:rowOff>952500</xdr:rowOff>
    </xdr:from>
    <xdr:to>
      <xdr:col>3</xdr:col>
      <xdr:colOff>0</xdr:colOff>
      <xdr:row>25</xdr:row>
      <xdr:rowOff>57150</xdr:rowOff>
    </xdr:to>
    <xdr:pic>
      <xdr:nvPicPr>
        <xdr:cNvPr id="98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049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24</xdr:row>
      <xdr:rowOff>952500</xdr:rowOff>
    </xdr:from>
    <xdr:to>
      <xdr:col>3</xdr:col>
      <xdr:colOff>0</xdr:colOff>
      <xdr:row>25</xdr:row>
      <xdr:rowOff>57150</xdr:rowOff>
    </xdr:to>
    <xdr:pic>
      <xdr:nvPicPr>
        <xdr:cNvPr id="98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049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24</xdr:row>
      <xdr:rowOff>952500</xdr:rowOff>
    </xdr:from>
    <xdr:to>
      <xdr:col>3</xdr:col>
      <xdr:colOff>0</xdr:colOff>
      <xdr:row>25</xdr:row>
      <xdr:rowOff>57150</xdr:rowOff>
    </xdr:to>
    <xdr:pic>
      <xdr:nvPicPr>
        <xdr:cNvPr id="98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049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25</xdr:row>
      <xdr:rowOff>952500</xdr:rowOff>
    </xdr:from>
    <xdr:to>
      <xdr:col>3</xdr:col>
      <xdr:colOff>0</xdr:colOff>
      <xdr:row>26</xdr:row>
      <xdr:rowOff>38100</xdr:rowOff>
    </xdr:to>
    <xdr:pic>
      <xdr:nvPicPr>
        <xdr:cNvPr id="98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183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25</xdr:row>
      <xdr:rowOff>952500</xdr:rowOff>
    </xdr:from>
    <xdr:to>
      <xdr:col>3</xdr:col>
      <xdr:colOff>0</xdr:colOff>
      <xdr:row>26</xdr:row>
      <xdr:rowOff>38100</xdr:rowOff>
    </xdr:to>
    <xdr:pic>
      <xdr:nvPicPr>
        <xdr:cNvPr id="98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183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25</xdr:row>
      <xdr:rowOff>952500</xdr:rowOff>
    </xdr:from>
    <xdr:to>
      <xdr:col>3</xdr:col>
      <xdr:colOff>0</xdr:colOff>
      <xdr:row>26</xdr:row>
      <xdr:rowOff>38100</xdr:rowOff>
    </xdr:to>
    <xdr:pic>
      <xdr:nvPicPr>
        <xdr:cNvPr id="98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183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26</xdr:row>
      <xdr:rowOff>952500</xdr:rowOff>
    </xdr:from>
    <xdr:to>
      <xdr:col>3</xdr:col>
      <xdr:colOff>0</xdr:colOff>
      <xdr:row>27</xdr:row>
      <xdr:rowOff>57150</xdr:rowOff>
    </xdr:to>
    <xdr:pic>
      <xdr:nvPicPr>
        <xdr:cNvPr id="98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316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26</xdr:row>
      <xdr:rowOff>952500</xdr:rowOff>
    </xdr:from>
    <xdr:to>
      <xdr:col>3</xdr:col>
      <xdr:colOff>0</xdr:colOff>
      <xdr:row>27</xdr:row>
      <xdr:rowOff>57150</xdr:rowOff>
    </xdr:to>
    <xdr:pic>
      <xdr:nvPicPr>
        <xdr:cNvPr id="98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316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98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98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99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99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99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99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952500</xdr:rowOff>
    </xdr:from>
    <xdr:to>
      <xdr:col>3</xdr:col>
      <xdr:colOff>0</xdr:colOff>
      <xdr:row>5</xdr:row>
      <xdr:rowOff>57150</xdr:rowOff>
    </xdr:to>
    <xdr:pic>
      <xdr:nvPicPr>
        <xdr:cNvPr id="99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82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952500</xdr:rowOff>
    </xdr:from>
    <xdr:to>
      <xdr:col>3</xdr:col>
      <xdr:colOff>0</xdr:colOff>
      <xdr:row>5</xdr:row>
      <xdr:rowOff>57150</xdr:rowOff>
    </xdr:to>
    <xdr:pic>
      <xdr:nvPicPr>
        <xdr:cNvPr id="99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82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952500</xdr:rowOff>
    </xdr:from>
    <xdr:to>
      <xdr:col>3</xdr:col>
      <xdr:colOff>0</xdr:colOff>
      <xdr:row>5</xdr:row>
      <xdr:rowOff>57150</xdr:rowOff>
    </xdr:to>
    <xdr:pic>
      <xdr:nvPicPr>
        <xdr:cNvPr id="99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82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952500</xdr:rowOff>
    </xdr:from>
    <xdr:to>
      <xdr:col>3</xdr:col>
      <xdr:colOff>0</xdr:colOff>
      <xdr:row>5</xdr:row>
      <xdr:rowOff>57150</xdr:rowOff>
    </xdr:to>
    <xdr:pic>
      <xdr:nvPicPr>
        <xdr:cNvPr id="99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82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</xdr:row>
      <xdr:rowOff>0</xdr:rowOff>
    </xdr:from>
    <xdr:to>
      <xdr:col>3</xdr:col>
      <xdr:colOff>0</xdr:colOff>
      <xdr:row>5</xdr:row>
      <xdr:rowOff>161925</xdr:rowOff>
    </xdr:to>
    <xdr:pic>
      <xdr:nvPicPr>
        <xdr:cNvPr id="99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210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</xdr:row>
      <xdr:rowOff>952500</xdr:rowOff>
    </xdr:from>
    <xdr:to>
      <xdr:col>3</xdr:col>
      <xdr:colOff>0</xdr:colOff>
      <xdr:row>6</xdr:row>
      <xdr:rowOff>57150</xdr:rowOff>
    </xdr:to>
    <xdr:pic>
      <xdr:nvPicPr>
        <xdr:cNvPr id="99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6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</xdr:row>
      <xdr:rowOff>952500</xdr:rowOff>
    </xdr:from>
    <xdr:to>
      <xdr:col>3</xdr:col>
      <xdr:colOff>0</xdr:colOff>
      <xdr:row>6</xdr:row>
      <xdr:rowOff>57150</xdr:rowOff>
    </xdr:to>
    <xdr:pic>
      <xdr:nvPicPr>
        <xdr:cNvPr id="100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6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</xdr:row>
      <xdr:rowOff>952500</xdr:rowOff>
    </xdr:from>
    <xdr:to>
      <xdr:col>3</xdr:col>
      <xdr:colOff>0</xdr:colOff>
      <xdr:row>6</xdr:row>
      <xdr:rowOff>57150</xdr:rowOff>
    </xdr:to>
    <xdr:pic>
      <xdr:nvPicPr>
        <xdr:cNvPr id="100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6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</xdr:row>
      <xdr:rowOff>952500</xdr:rowOff>
    </xdr:from>
    <xdr:to>
      <xdr:col>3</xdr:col>
      <xdr:colOff>0</xdr:colOff>
      <xdr:row>6</xdr:row>
      <xdr:rowOff>57150</xdr:rowOff>
    </xdr:to>
    <xdr:pic>
      <xdr:nvPicPr>
        <xdr:cNvPr id="100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6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</xdr:row>
      <xdr:rowOff>0</xdr:rowOff>
    </xdr:from>
    <xdr:to>
      <xdr:col>3</xdr:col>
      <xdr:colOff>0</xdr:colOff>
      <xdr:row>6</xdr:row>
      <xdr:rowOff>161925</xdr:rowOff>
    </xdr:to>
    <xdr:pic>
      <xdr:nvPicPr>
        <xdr:cNvPr id="100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4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</xdr:row>
      <xdr:rowOff>952500</xdr:rowOff>
    </xdr:from>
    <xdr:to>
      <xdr:col>3</xdr:col>
      <xdr:colOff>0</xdr:colOff>
      <xdr:row>7</xdr:row>
      <xdr:rowOff>57150</xdr:rowOff>
    </xdr:to>
    <xdr:pic>
      <xdr:nvPicPr>
        <xdr:cNvPr id="100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49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</xdr:row>
      <xdr:rowOff>952500</xdr:rowOff>
    </xdr:from>
    <xdr:to>
      <xdr:col>3</xdr:col>
      <xdr:colOff>0</xdr:colOff>
      <xdr:row>7</xdr:row>
      <xdr:rowOff>57150</xdr:rowOff>
    </xdr:to>
    <xdr:pic>
      <xdr:nvPicPr>
        <xdr:cNvPr id="100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49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</xdr:row>
      <xdr:rowOff>952500</xdr:rowOff>
    </xdr:from>
    <xdr:to>
      <xdr:col>3</xdr:col>
      <xdr:colOff>0</xdr:colOff>
      <xdr:row>7</xdr:row>
      <xdr:rowOff>57150</xdr:rowOff>
    </xdr:to>
    <xdr:pic>
      <xdr:nvPicPr>
        <xdr:cNvPr id="100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49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</xdr:row>
      <xdr:rowOff>952500</xdr:rowOff>
    </xdr:from>
    <xdr:to>
      <xdr:col>3</xdr:col>
      <xdr:colOff>0</xdr:colOff>
      <xdr:row>7</xdr:row>
      <xdr:rowOff>57150</xdr:rowOff>
    </xdr:to>
    <xdr:pic>
      <xdr:nvPicPr>
        <xdr:cNvPr id="100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49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</xdr:row>
      <xdr:rowOff>0</xdr:rowOff>
    </xdr:from>
    <xdr:to>
      <xdr:col>3</xdr:col>
      <xdr:colOff>0</xdr:colOff>
      <xdr:row>7</xdr:row>
      <xdr:rowOff>161925</xdr:rowOff>
    </xdr:to>
    <xdr:pic>
      <xdr:nvPicPr>
        <xdr:cNvPr id="100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87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</xdr:row>
      <xdr:rowOff>952500</xdr:rowOff>
    </xdr:from>
    <xdr:to>
      <xdr:col>3</xdr:col>
      <xdr:colOff>0</xdr:colOff>
      <xdr:row>8</xdr:row>
      <xdr:rowOff>57150</xdr:rowOff>
    </xdr:to>
    <xdr:pic>
      <xdr:nvPicPr>
        <xdr:cNvPr id="100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82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</xdr:row>
      <xdr:rowOff>952500</xdr:rowOff>
    </xdr:from>
    <xdr:to>
      <xdr:col>3</xdr:col>
      <xdr:colOff>0</xdr:colOff>
      <xdr:row>8</xdr:row>
      <xdr:rowOff>57150</xdr:rowOff>
    </xdr:to>
    <xdr:pic>
      <xdr:nvPicPr>
        <xdr:cNvPr id="101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82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</xdr:row>
      <xdr:rowOff>952500</xdr:rowOff>
    </xdr:from>
    <xdr:to>
      <xdr:col>3</xdr:col>
      <xdr:colOff>0</xdr:colOff>
      <xdr:row>8</xdr:row>
      <xdr:rowOff>57150</xdr:rowOff>
    </xdr:to>
    <xdr:pic>
      <xdr:nvPicPr>
        <xdr:cNvPr id="101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82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</xdr:row>
      <xdr:rowOff>952500</xdr:rowOff>
    </xdr:from>
    <xdr:to>
      <xdr:col>3</xdr:col>
      <xdr:colOff>0</xdr:colOff>
      <xdr:row>8</xdr:row>
      <xdr:rowOff>57150</xdr:rowOff>
    </xdr:to>
    <xdr:pic>
      <xdr:nvPicPr>
        <xdr:cNvPr id="101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82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8</xdr:row>
      <xdr:rowOff>0</xdr:rowOff>
    </xdr:from>
    <xdr:to>
      <xdr:col>3</xdr:col>
      <xdr:colOff>0</xdr:colOff>
      <xdr:row>8</xdr:row>
      <xdr:rowOff>161925</xdr:rowOff>
    </xdr:to>
    <xdr:pic>
      <xdr:nvPicPr>
        <xdr:cNvPr id="101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21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8</xdr:row>
      <xdr:rowOff>952500</xdr:rowOff>
    </xdr:from>
    <xdr:to>
      <xdr:col>3</xdr:col>
      <xdr:colOff>0</xdr:colOff>
      <xdr:row>9</xdr:row>
      <xdr:rowOff>57150</xdr:rowOff>
    </xdr:to>
    <xdr:pic>
      <xdr:nvPicPr>
        <xdr:cNvPr id="101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163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8</xdr:row>
      <xdr:rowOff>952500</xdr:rowOff>
    </xdr:from>
    <xdr:to>
      <xdr:col>3</xdr:col>
      <xdr:colOff>0</xdr:colOff>
      <xdr:row>9</xdr:row>
      <xdr:rowOff>57150</xdr:rowOff>
    </xdr:to>
    <xdr:pic>
      <xdr:nvPicPr>
        <xdr:cNvPr id="101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163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8</xdr:row>
      <xdr:rowOff>952500</xdr:rowOff>
    </xdr:from>
    <xdr:to>
      <xdr:col>3</xdr:col>
      <xdr:colOff>0</xdr:colOff>
      <xdr:row>9</xdr:row>
      <xdr:rowOff>57150</xdr:rowOff>
    </xdr:to>
    <xdr:pic>
      <xdr:nvPicPr>
        <xdr:cNvPr id="101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163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8</xdr:row>
      <xdr:rowOff>952500</xdr:rowOff>
    </xdr:from>
    <xdr:to>
      <xdr:col>3</xdr:col>
      <xdr:colOff>0</xdr:colOff>
      <xdr:row>9</xdr:row>
      <xdr:rowOff>57150</xdr:rowOff>
    </xdr:to>
    <xdr:pic>
      <xdr:nvPicPr>
        <xdr:cNvPr id="101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163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9</xdr:row>
      <xdr:rowOff>0</xdr:rowOff>
    </xdr:from>
    <xdr:to>
      <xdr:col>3</xdr:col>
      <xdr:colOff>0</xdr:colOff>
      <xdr:row>9</xdr:row>
      <xdr:rowOff>161925</xdr:rowOff>
    </xdr:to>
    <xdr:pic>
      <xdr:nvPicPr>
        <xdr:cNvPr id="101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54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9</xdr:row>
      <xdr:rowOff>952500</xdr:rowOff>
    </xdr:from>
    <xdr:to>
      <xdr:col>3</xdr:col>
      <xdr:colOff>0</xdr:colOff>
      <xdr:row>10</xdr:row>
      <xdr:rowOff>57150</xdr:rowOff>
    </xdr:to>
    <xdr:pic>
      <xdr:nvPicPr>
        <xdr:cNvPr id="101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049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9</xdr:row>
      <xdr:rowOff>952500</xdr:rowOff>
    </xdr:from>
    <xdr:to>
      <xdr:col>3</xdr:col>
      <xdr:colOff>0</xdr:colOff>
      <xdr:row>10</xdr:row>
      <xdr:rowOff>57150</xdr:rowOff>
    </xdr:to>
    <xdr:pic>
      <xdr:nvPicPr>
        <xdr:cNvPr id="102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049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9</xdr:row>
      <xdr:rowOff>952500</xdr:rowOff>
    </xdr:from>
    <xdr:to>
      <xdr:col>3</xdr:col>
      <xdr:colOff>0</xdr:colOff>
      <xdr:row>10</xdr:row>
      <xdr:rowOff>57150</xdr:rowOff>
    </xdr:to>
    <xdr:pic>
      <xdr:nvPicPr>
        <xdr:cNvPr id="102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049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02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02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02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02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02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02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02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02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952500</xdr:rowOff>
    </xdr:from>
    <xdr:to>
      <xdr:col>3</xdr:col>
      <xdr:colOff>0</xdr:colOff>
      <xdr:row>12</xdr:row>
      <xdr:rowOff>57150</xdr:rowOff>
    </xdr:to>
    <xdr:pic>
      <xdr:nvPicPr>
        <xdr:cNvPr id="103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316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952500</xdr:rowOff>
    </xdr:from>
    <xdr:to>
      <xdr:col>3</xdr:col>
      <xdr:colOff>0</xdr:colOff>
      <xdr:row>12</xdr:row>
      <xdr:rowOff>57150</xdr:rowOff>
    </xdr:to>
    <xdr:pic>
      <xdr:nvPicPr>
        <xdr:cNvPr id="103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316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952500</xdr:rowOff>
    </xdr:from>
    <xdr:to>
      <xdr:col>3</xdr:col>
      <xdr:colOff>0</xdr:colOff>
      <xdr:row>12</xdr:row>
      <xdr:rowOff>57150</xdr:rowOff>
    </xdr:to>
    <xdr:pic>
      <xdr:nvPicPr>
        <xdr:cNvPr id="103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316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952500</xdr:rowOff>
    </xdr:from>
    <xdr:to>
      <xdr:col>3</xdr:col>
      <xdr:colOff>0</xdr:colOff>
      <xdr:row>12</xdr:row>
      <xdr:rowOff>57150</xdr:rowOff>
    </xdr:to>
    <xdr:pic>
      <xdr:nvPicPr>
        <xdr:cNvPr id="103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316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12</xdr:row>
      <xdr:rowOff>952500</xdr:rowOff>
    </xdr:from>
    <xdr:to>
      <xdr:col>3</xdr:col>
      <xdr:colOff>0</xdr:colOff>
      <xdr:row>13</xdr:row>
      <xdr:rowOff>57150</xdr:rowOff>
    </xdr:to>
    <xdr:pic>
      <xdr:nvPicPr>
        <xdr:cNvPr id="103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449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12</xdr:row>
      <xdr:rowOff>952500</xdr:rowOff>
    </xdr:from>
    <xdr:to>
      <xdr:col>3</xdr:col>
      <xdr:colOff>0</xdr:colOff>
      <xdr:row>13</xdr:row>
      <xdr:rowOff>57150</xdr:rowOff>
    </xdr:to>
    <xdr:pic>
      <xdr:nvPicPr>
        <xdr:cNvPr id="103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449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12</xdr:row>
      <xdr:rowOff>952500</xdr:rowOff>
    </xdr:from>
    <xdr:to>
      <xdr:col>3</xdr:col>
      <xdr:colOff>0</xdr:colOff>
      <xdr:row>13</xdr:row>
      <xdr:rowOff>57150</xdr:rowOff>
    </xdr:to>
    <xdr:pic>
      <xdr:nvPicPr>
        <xdr:cNvPr id="103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449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12</xdr:row>
      <xdr:rowOff>952500</xdr:rowOff>
    </xdr:from>
    <xdr:to>
      <xdr:col>3</xdr:col>
      <xdr:colOff>0</xdr:colOff>
      <xdr:row>13</xdr:row>
      <xdr:rowOff>57150</xdr:rowOff>
    </xdr:to>
    <xdr:pic>
      <xdr:nvPicPr>
        <xdr:cNvPr id="103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449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13</xdr:row>
      <xdr:rowOff>952500</xdr:rowOff>
    </xdr:from>
    <xdr:to>
      <xdr:col>3</xdr:col>
      <xdr:colOff>0</xdr:colOff>
      <xdr:row>14</xdr:row>
      <xdr:rowOff>38100</xdr:rowOff>
    </xdr:to>
    <xdr:pic>
      <xdr:nvPicPr>
        <xdr:cNvPr id="103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583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13</xdr:row>
      <xdr:rowOff>952500</xdr:rowOff>
    </xdr:from>
    <xdr:to>
      <xdr:col>3</xdr:col>
      <xdr:colOff>0</xdr:colOff>
      <xdr:row>14</xdr:row>
      <xdr:rowOff>38100</xdr:rowOff>
    </xdr:to>
    <xdr:pic>
      <xdr:nvPicPr>
        <xdr:cNvPr id="103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583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13</xdr:row>
      <xdr:rowOff>952500</xdr:rowOff>
    </xdr:from>
    <xdr:to>
      <xdr:col>3</xdr:col>
      <xdr:colOff>0</xdr:colOff>
      <xdr:row>14</xdr:row>
      <xdr:rowOff>38100</xdr:rowOff>
    </xdr:to>
    <xdr:pic>
      <xdr:nvPicPr>
        <xdr:cNvPr id="104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583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13</xdr:row>
      <xdr:rowOff>952500</xdr:rowOff>
    </xdr:from>
    <xdr:to>
      <xdr:col>3</xdr:col>
      <xdr:colOff>0</xdr:colOff>
      <xdr:row>14</xdr:row>
      <xdr:rowOff>38100</xdr:rowOff>
    </xdr:to>
    <xdr:pic>
      <xdr:nvPicPr>
        <xdr:cNvPr id="104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583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14</xdr:row>
      <xdr:rowOff>952500</xdr:rowOff>
    </xdr:from>
    <xdr:to>
      <xdr:col>3</xdr:col>
      <xdr:colOff>0</xdr:colOff>
      <xdr:row>15</xdr:row>
      <xdr:rowOff>38100</xdr:rowOff>
    </xdr:to>
    <xdr:pic>
      <xdr:nvPicPr>
        <xdr:cNvPr id="104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716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14</xdr:row>
      <xdr:rowOff>952500</xdr:rowOff>
    </xdr:from>
    <xdr:to>
      <xdr:col>3</xdr:col>
      <xdr:colOff>0</xdr:colOff>
      <xdr:row>15</xdr:row>
      <xdr:rowOff>38100</xdr:rowOff>
    </xdr:to>
    <xdr:pic>
      <xdr:nvPicPr>
        <xdr:cNvPr id="104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716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14</xdr:row>
      <xdr:rowOff>952500</xdr:rowOff>
    </xdr:from>
    <xdr:to>
      <xdr:col>3</xdr:col>
      <xdr:colOff>0</xdr:colOff>
      <xdr:row>15</xdr:row>
      <xdr:rowOff>38100</xdr:rowOff>
    </xdr:to>
    <xdr:pic>
      <xdr:nvPicPr>
        <xdr:cNvPr id="104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716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14</xdr:row>
      <xdr:rowOff>952500</xdr:rowOff>
    </xdr:from>
    <xdr:to>
      <xdr:col>3</xdr:col>
      <xdr:colOff>0</xdr:colOff>
      <xdr:row>15</xdr:row>
      <xdr:rowOff>38100</xdr:rowOff>
    </xdr:to>
    <xdr:pic>
      <xdr:nvPicPr>
        <xdr:cNvPr id="104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716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15</xdr:row>
      <xdr:rowOff>952500</xdr:rowOff>
    </xdr:from>
    <xdr:to>
      <xdr:col>3</xdr:col>
      <xdr:colOff>0</xdr:colOff>
      <xdr:row>16</xdr:row>
      <xdr:rowOff>57150</xdr:rowOff>
    </xdr:to>
    <xdr:pic>
      <xdr:nvPicPr>
        <xdr:cNvPr id="104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8497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15</xdr:row>
      <xdr:rowOff>952500</xdr:rowOff>
    </xdr:from>
    <xdr:to>
      <xdr:col>3</xdr:col>
      <xdr:colOff>0</xdr:colOff>
      <xdr:row>16</xdr:row>
      <xdr:rowOff>57150</xdr:rowOff>
    </xdr:to>
    <xdr:pic>
      <xdr:nvPicPr>
        <xdr:cNvPr id="104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8497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15</xdr:row>
      <xdr:rowOff>952500</xdr:rowOff>
    </xdr:from>
    <xdr:to>
      <xdr:col>3</xdr:col>
      <xdr:colOff>0</xdr:colOff>
      <xdr:row>16</xdr:row>
      <xdr:rowOff>57150</xdr:rowOff>
    </xdr:to>
    <xdr:pic>
      <xdr:nvPicPr>
        <xdr:cNvPr id="104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8497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15</xdr:row>
      <xdr:rowOff>952500</xdr:rowOff>
    </xdr:from>
    <xdr:to>
      <xdr:col>3</xdr:col>
      <xdr:colOff>0</xdr:colOff>
      <xdr:row>16</xdr:row>
      <xdr:rowOff>57150</xdr:rowOff>
    </xdr:to>
    <xdr:pic>
      <xdr:nvPicPr>
        <xdr:cNvPr id="104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8497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16</xdr:row>
      <xdr:rowOff>952500</xdr:rowOff>
    </xdr:from>
    <xdr:to>
      <xdr:col>3</xdr:col>
      <xdr:colOff>0</xdr:colOff>
      <xdr:row>17</xdr:row>
      <xdr:rowOff>57150</xdr:rowOff>
    </xdr:to>
    <xdr:pic>
      <xdr:nvPicPr>
        <xdr:cNvPr id="105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983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16</xdr:row>
      <xdr:rowOff>952500</xdr:rowOff>
    </xdr:from>
    <xdr:to>
      <xdr:col>3</xdr:col>
      <xdr:colOff>0</xdr:colOff>
      <xdr:row>17</xdr:row>
      <xdr:rowOff>57150</xdr:rowOff>
    </xdr:to>
    <xdr:pic>
      <xdr:nvPicPr>
        <xdr:cNvPr id="105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983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16</xdr:row>
      <xdr:rowOff>952500</xdr:rowOff>
    </xdr:from>
    <xdr:to>
      <xdr:col>3</xdr:col>
      <xdr:colOff>0</xdr:colOff>
      <xdr:row>17</xdr:row>
      <xdr:rowOff>57150</xdr:rowOff>
    </xdr:to>
    <xdr:pic>
      <xdr:nvPicPr>
        <xdr:cNvPr id="105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983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16</xdr:row>
      <xdr:rowOff>952500</xdr:rowOff>
    </xdr:from>
    <xdr:to>
      <xdr:col>3</xdr:col>
      <xdr:colOff>0</xdr:colOff>
      <xdr:row>17</xdr:row>
      <xdr:rowOff>57150</xdr:rowOff>
    </xdr:to>
    <xdr:pic>
      <xdr:nvPicPr>
        <xdr:cNvPr id="105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983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17</xdr:row>
      <xdr:rowOff>952500</xdr:rowOff>
    </xdr:from>
    <xdr:to>
      <xdr:col>3</xdr:col>
      <xdr:colOff>0</xdr:colOff>
      <xdr:row>18</xdr:row>
      <xdr:rowOff>57150</xdr:rowOff>
    </xdr:to>
    <xdr:pic>
      <xdr:nvPicPr>
        <xdr:cNvPr id="105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1164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17</xdr:row>
      <xdr:rowOff>952500</xdr:rowOff>
    </xdr:from>
    <xdr:to>
      <xdr:col>3</xdr:col>
      <xdr:colOff>0</xdr:colOff>
      <xdr:row>18</xdr:row>
      <xdr:rowOff>57150</xdr:rowOff>
    </xdr:to>
    <xdr:pic>
      <xdr:nvPicPr>
        <xdr:cNvPr id="105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1164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17</xdr:row>
      <xdr:rowOff>952500</xdr:rowOff>
    </xdr:from>
    <xdr:to>
      <xdr:col>3</xdr:col>
      <xdr:colOff>0</xdr:colOff>
      <xdr:row>18</xdr:row>
      <xdr:rowOff>57150</xdr:rowOff>
    </xdr:to>
    <xdr:pic>
      <xdr:nvPicPr>
        <xdr:cNvPr id="105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1164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17</xdr:row>
      <xdr:rowOff>952500</xdr:rowOff>
    </xdr:from>
    <xdr:to>
      <xdr:col>3</xdr:col>
      <xdr:colOff>0</xdr:colOff>
      <xdr:row>18</xdr:row>
      <xdr:rowOff>57150</xdr:rowOff>
    </xdr:to>
    <xdr:pic>
      <xdr:nvPicPr>
        <xdr:cNvPr id="105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1164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18</xdr:row>
      <xdr:rowOff>952500</xdr:rowOff>
    </xdr:from>
    <xdr:to>
      <xdr:col>3</xdr:col>
      <xdr:colOff>0</xdr:colOff>
      <xdr:row>19</xdr:row>
      <xdr:rowOff>57150</xdr:rowOff>
    </xdr:to>
    <xdr:pic>
      <xdr:nvPicPr>
        <xdr:cNvPr id="105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2498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18</xdr:row>
      <xdr:rowOff>952500</xdr:rowOff>
    </xdr:from>
    <xdr:to>
      <xdr:col>3</xdr:col>
      <xdr:colOff>0</xdr:colOff>
      <xdr:row>19</xdr:row>
      <xdr:rowOff>57150</xdr:rowOff>
    </xdr:to>
    <xdr:pic>
      <xdr:nvPicPr>
        <xdr:cNvPr id="105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2498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18</xdr:row>
      <xdr:rowOff>952500</xdr:rowOff>
    </xdr:from>
    <xdr:to>
      <xdr:col>3</xdr:col>
      <xdr:colOff>0</xdr:colOff>
      <xdr:row>19</xdr:row>
      <xdr:rowOff>57150</xdr:rowOff>
    </xdr:to>
    <xdr:pic>
      <xdr:nvPicPr>
        <xdr:cNvPr id="106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2498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18</xdr:row>
      <xdr:rowOff>952500</xdr:rowOff>
    </xdr:from>
    <xdr:to>
      <xdr:col>3</xdr:col>
      <xdr:colOff>0</xdr:colOff>
      <xdr:row>19</xdr:row>
      <xdr:rowOff>57150</xdr:rowOff>
    </xdr:to>
    <xdr:pic>
      <xdr:nvPicPr>
        <xdr:cNvPr id="106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2498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19</xdr:row>
      <xdr:rowOff>952500</xdr:rowOff>
    </xdr:from>
    <xdr:to>
      <xdr:col>3</xdr:col>
      <xdr:colOff>0</xdr:colOff>
      <xdr:row>20</xdr:row>
      <xdr:rowOff>57150</xdr:rowOff>
    </xdr:to>
    <xdr:pic>
      <xdr:nvPicPr>
        <xdr:cNvPr id="106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3831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19</xdr:row>
      <xdr:rowOff>952500</xdr:rowOff>
    </xdr:from>
    <xdr:to>
      <xdr:col>3</xdr:col>
      <xdr:colOff>0</xdr:colOff>
      <xdr:row>20</xdr:row>
      <xdr:rowOff>57150</xdr:rowOff>
    </xdr:to>
    <xdr:pic>
      <xdr:nvPicPr>
        <xdr:cNvPr id="106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3831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19</xdr:row>
      <xdr:rowOff>952500</xdr:rowOff>
    </xdr:from>
    <xdr:to>
      <xdr:col>3</xdr:col>
      <xdr:colOff>0</xdr:colOff>
      <xdr:row>20</xdr:row>
      <xdr:rowOff>57150</xdr:rowOff>
    </xdr:to>
    <xdr:pic>
      <xdr:nvPicPr>
        <xdr:cNvPr id="106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3831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19</xdr:row>
      <xdr:rowOff>952500</xdr:rowOff>
    </xdr:from>
    <xdr:to>
      <xdr:col>3</xdr:col>
      <xdr:colOff>0</xdr:colOff>
      <xdr:row>20</xdr:row>
      <xdr:rowOff>57150</xdr:rowOff>
    </xdr:to>
    <xdr:pic>
      <xdr:nvPicPr>
        <xdr:cNvPr id="106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3831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20</xdr:row>
      <xdr:rowOff>952500</xdr:rowOff>
    </xdr:from>
    <xdr:to>
      <xdr:col>3</xdr:col>
      <xdr:colOff>0</xdr:colOff>
      <xdr:row>21</xdr:row>
      <xdr:rowOff>57150</xdr:rowOff>
    </xdr:to>
    <xdr:pic>
      <xdr:nvPicPr>
        <xdr:cNvPr id="106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5165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20</xdr:row>
      <xdr:rowOff>952500</xdr:rowOff>
    </xdr:from>
    <xdr:to>
      <xdr:col>3</xdr:col>
      <xdr:colOff>0</xdr:colOff>
      <xdr:row>21</xdr:row>
      <xdr:rowOff>57150</xdr:rowOff>
    </xdr:to>
    <xdr:pic>
      <xdr:nvPicPr>
        <xdr:cNvPr id="106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5165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20</xdr:row>
      <xdr:rowOff>952500</xdr:rowOff>
    </xdr:from>
    <xdr:to>
      <xdr:col>3</xdr:col>
      <xdr:colOff>0</xdr:colOff>
      <xdr:row>21</xdr:row>
      <xdr:rowOff>57150</xdr:rowOff>
    </xdr:to>
    <xdr:pic>
      <xdr:nvPicPr>
        <xdr:cNvPr id="106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5165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20</xdr:row>
      <xdr:rowOff>952500</xdr:rowOff>
    </xdr:from>
    <xdr:to>
      <xdr:col>3</xdr:col>
      <xdr:colOff>0</xdr:colOff>
      <xdr:row>21</xdr:row>
      <xdr:rowOff>57150</xdr:rowOff>
    </xdr:to>
    <xdr:pic>
      <xdr:nvPicPr>
        <xdr:cNvPr id="106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5165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21</xdr:row>
      <xdr:rowOff>952500</xdr:rowOff>
    </xdr:from>
    <xdr:to>
      <xdr:col>3</xdr:col>
      <xdr:colOff>0</xdr:colOff>
      <xdr:row>22</xdr:row>
      <xdr:rowOff>57150</xdr:rowOff>
    </xdr:to>
    <xdr:pic>
      <xdr:nvPicPr>
        <xdr:cNvPr id="107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649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21</xdr:row>
      <xdr:rowOff>952500</xdr:rowOff>
    </xdr:from>
    <xdr:to>
      <xdr:col>3</xdr:col>
      <xdr:colOff>0</xdr:colOff>
      <xdr:row>22</xdr:row>
      <xdr:rowOff>57150</xdr:rowOff>
    </xdr:to>
    <xdr:pic>
      <xdr:nvPicPr>
        <xdr:cNvPr id="107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649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21</xdr:row>
      <xdr:rowOff>952500</xdr:rowOff>
    </xdr:from>
    <xdr:to>
      <xdr:col>3</xdr:col>
      <xdr:colOff>0</xdr:colOff>
      <xdr:row>22</xdr:row>
      <xdr:rowOff>57150</xdr:rowOff>
    </xdr:to>
    <xdr:pic>
      <xdr:nvPicPr>
        <xdr:cNvPr id="107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649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21</xdr:row>
      <xdr:rowOff>952500</xdr:rowOff>
    </xdr:from>
    <xdr:to>
      <xdr:col>3</xdr:col>
      <xdr:colOff>0</xdr:colOff>
      <xdr:row>22</xdr:row>
      <xdr:rowOff>57150</xdr:rowOff>
    </xdr:to>
    <xdr:pic>
      <xdr:nvPicPr>
        <xdr:cNvPr id="107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649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22</xdr:row>
      <xdr:rowOff>952500</xdr:rowOff>
    </xdr:from>
    <xdr:to>
      <xdr:col>3</xdr:col>
      <xdr:colOff>0</xdr:colOff>
      <xdr:row>23</xdr:row>
      <xdr:rowOff>57150</xdr:rowOff>
    </xdr:to>
    <xdr:pic>
      <xdr:nvPicPr>
        <xdr:cNvPr id="107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7832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22</xdr:row>
      <xdr:rowOff>952500</xdr:rowOff>
    </xdr:from>
    <xdr:to>
      <xdr:col>3</xdr:col>
      <xdr:colOff>0</xdr:colOff>
      <xdr:row>23</xdr:row>
      <xdr:rowOff>57150</xdr:rowOff>
    </xdr:to>
    <xdr:pic>
      <xdr:nvPicPr>
        <xdr:cNvPr id="107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7832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22</xdr:row>
      <xdr:rowOff>952500</xdr:rowOff>
    </xdr:from>
    <xdr:to>
      <xdr:col>3</xdr:col>
      <xdr:colOff>0</xdr:colOff>
      <xdr:row>23</xdr:row>
      <xdr:rowOff>57150</xdr:rowOff>
    </xdr:to>
    <xdr:pic>
      <xdr:nvPicPr>
        <xdr:cNvPr id="107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7832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22</xdr:row>
      <xdr:rowOff>952500</xdr:rowOff>
    </xdr:from>
    <xdr:to>
      <xdr:col>3</xdr:col>
      <xdr:colOff>0</xdr:colOff>
      <xdr:row>23</xdr:row>
      <xdr:rowOff>57150</xdr:rowOff>
    </xdr:to>
    <xdr:pic>
      <xdr:nvPicPr>
        <xdr:cNvPr id="107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7832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23</xdr:row>
      <xdr:rowOff>952500</xdr:rowOff>
    </xdr:from>
    <xdr:to>
      <xdr:col>3</xdr:col>
      <xdr:colOff>0</xdr:colOff>
      <xdr:row>24</xdr:row>
      <xdr:rowOff>57150</xdr:rowOff>
    </xdr:to>
    <xdr:pic>
      <xdr:nvPicPr>
        <xdr:cNvPr id="107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916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23</xdr:row>
      <xdr:rowOff>952500</xdr:rowOff>
    </xdr:from>
    <xdr:to>
      <xdr:col>3</xdr:col>
      <xdr:colOff>0</xdr:colOff>
      <xdr:row>24</xdr:row>
      <xdr:rowOff>57150</xdr:rowOff>
    </xdr:to>
    <xdr:pic>
      <xdr:nvPicPr>
        <xdr:cNvPr id="107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916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23</xdr:row>
      <xdr:rowOff>952500</xdr:rowOff>
    </xdr:from>
    <xdr:to>
      <xdr:col>3</xdr:col>
      <xdr:colOff>0</xdr:colOff>
      <xdr:row>24</xdr:row>
      <xdr:rowOff>57150</xdr:rowOff>
    </xdr:to>
    <xdr:pic>
      <xdr:nvPicPr>
        <xdr:cNvPr id="108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916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23</xdr:row>
      <xdr:rowOff>952500</xdr:rowOff>
    </xdr:from>
    <xdr:to>
      <xdr:col>3</xdr:col>
      <xdr:colOff>0</xdr:colOff>
      <xdr:row>24</xdr:row>
      <xdr:rowOff>57150</xdr:rowOff>
    </xdr:to>
    <xdr:pic>
      <xdr:nvPicPr>
        <xdr:cNvPr id="108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916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24</xdr:row>
      <xdr:rowOff>952500</xdr:rowOff>
    </xdr:from>
    <xdr:to>
      <xdr:col>3</xdr:col>
      <xdr:colOff>0</xdr:colOff>
      <xdr:row>25</xdr:row>
      <xdr:rowOff>57150</xdr:rowOff>
    </xdr:to>
    <xdr:pic>
      <xdr:nvPicPr>
        <xdr:cNvPr id="108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049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24</xdr:row>
      <xdr:rowOff>952500</xdr:rowOff>
    </xdr:from>
    <xdr:to>
      <xdr:col>3</xdr:col>
      <xdr:colOff>0</xdr:colOff>
      <xdr:row>25</xdr:row>
      <xdr:rowOff>57150</xdr:rowOff>
    </xdr:to>
    <xdr:pic>
      <xdr:nvPicPr>
        <xdr:cNvPr id="108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049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24</xdr:row>
      <xdr:rowOff>952500</xdr:rowOff>
    </xdr:from>
    <xdr:to>
      <xdr:col>3</xdr:col>
      <xdr:colOff>0</xdr:colOff>
      <xdr:row>25</xdr:row>
      <xdr:rowOff>57150</xdr:rowOff>
    </xdr:to>
    <xdr:pic>
      <xdr:nvPicPr>
        <xdr:cNvPr id="108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049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24</xdr:row>
      <xdr:rowOff>952500</xdr:rowOff>
    </xdr:from>
    <xdr:to>
      <xdr:col>3</xdr:col>
      <xdr:colOff>0</xdr:colOff>
      <xdr:row>25</xdr:row>
      <xdr:rowOff>57150</xdr:rowOff>
    </xdr:to>
    <xdr:pic>
      <xdr:nvPicPr>
        <xdr:cNvPr id="108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049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25</xdr:row>
      <xdr:rowOff>952500</xdr:rowOff>
    </xdr:from>
    <xdr:to>
      <xdr:col>3</xdr:col>
      <xdr:colOff>0</xdr:colOff>
      <xdr:row>26</xdr:row>
      <xdr:rowOff>38100</xdr:rowOff>
    </xdr:to>
    <xdr:pic>
      <xdr:nvPicPr>
        <xdr:cNvPr id="108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183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25</xdr:row>
      <xdr:rowOff>952500</xdr:rowOff>
    </xdr:from>
    <xdr:to>
      <xdr:col>3</xdr:col>
      <xdr:colOff>0</xdr:colOff>
      <xdr:row>26</xdr:row>
      <xdr:rowOff>38100</xdr:rowOff>
    </xdr:to>
    <xdr:pic>
      <xdr:nvPicPr>
        <xdr:cNvPr id="108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183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25</xdr:row>
      <xdr:rowOff>952500</xdr:rowOff>
    </xdr:from>
    <xdr:to>
      <xdr:col>3</xdr:col>
      <xdr:colOff>0</xdr:colOff>
      <xdr:row>26</xdr:row>
      <xdr:rowOff>38100</xdr:rowOff>
    </xdr:to>
    <xdr:pic>
      <xdr:nvPicPr>
        <xdr:cNvPr id="108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183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25</xdr:row>
      <xdr:rowOff>952500</xdr:rowOff>
    </xdr:from>
    <xdr:to>
      <xdr:col>3</xdr:col>
      <xdr:colOff>0</xdr:colOff>
      <xdr:row>26</xdr:row>
      <xdr:rowOff>38100</xdr:rowOff>
    </xdr:to>
    <xdr:pic>
      <xdr:nvPicPr>
        <xdr:cNvPr id="108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183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26</xdr:row>
      <xdr:rowOff>952500</xdr:rowOff>
    </xdr:from>
    <xdr:to>
      <xdr:col>3</xdr:col>
      <xdr:colOff>0</xdr:colOff>
      <xdr:row>27</xdr:row>
      <xdr:rowOff>57150</xdr:rowOff>
    </xdr:to>
    <xdr:pic>
      <xdr:nvPicPr>
        <xdr:cNvPr id="109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316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26</xdr:row>
      <xdr:rowOff>952500</xdr:rowOff>
    </xdr:from>
    <xdr:to>
      <xdr:col>3</xdr:col>
      <xdr:colOff>0</xdr:colOff>
      <xdr:row>27</xdr:row>
      <xdr:rowOff>57150</xdr:rowOff>
    </xdr:to>
    <xdr:pic>
      <xdr:nvPicPr>
        <xdr:cNvPr id="109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316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26</xdr:row>
      <xdr:rowOff>952500</xdr:rowOff>
    </xdr:from>
    <xdr:to>
      <xdr:col>3</xdr:col>
      <xdr:colOff>0</xdr:colOff>
      <xdr:row>27</xdr:row>
      <xdr:rowOff>57150</xdr:rowOff>
    </xdr:to>
    <xdr:pic>
      <xdr:nvPicPr>
        <xdr:cNvPr id="109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316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28</xdr:row>
      <xdr:rowOff>952500</xdr:rowOff>
    </xdr:from>
    <xdr:to>
      <xdr:col>3</xdr:col>
      <xdr:colOff>0</xdr:colOff>
      <xdr:row>29</xdr:row>
      <xdr:rowOff>38100</xdr:rowOff>
    </xdr:to>
    <xdr:pic>
      <xdr:nvPicPr>
        <xdr:cNvPr id="109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5833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29</xdr:row>
      <xdr:rowOff>952500</xdr:rowOff>
    </xdr:from>
    <xdr:to>
      <xdr:col>3</xdr:col>
      <xdr:colOff>0</xdr:colOff>
      <xdr:row>30</xdr:row>
      <xdr:rowOff>57150</xdr:rowOff>
    </xdr:to>
    <xdr:pic>
      <xdr:nvPicPr>
        <xdr:cNvPr id="109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716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29</xdr:row>
      <xdr:rowOff>952500</xdr:rowOff>
    </xdr:from>
    <xdr:to>
      <xdr:col>3</xdr:col>
      <xdr:colOff>0</xdr:colOff>
      <xdr:row>30</xdr:row>
      <xdr:rowOff>57150</xdr:rowOff>
    </xdr:to>
    <xdr:pic>
      <xdr:nvPicPr>
        <xdr:cNvPr id="109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716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30</xdr:row>
      <xdr:rowOff>952500</xdr:rowOff>
    </xdr:from>
    <xdr:to>
      <xdr:col>3</xdr:col>
      <xdr:colOff>0</xdr:colOff>
      <xdr:row>31</xdr:row>
      <xdr:rowOff>57150</xdr:rowOff>
    </xdr:to>
    <xdr:pic>
      <xdr:nvPicPr>
        <xdr:cNvPr id="109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8500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30</xdr:row>
      <xdr:rowOff>952500</xdr:rowOff>
    </xdr:from>
    <xdr:to>
      <xdr:col>3</xdr:col>
      <xdr:colOff>0</xdr:colOff>
      <xdr:row>31</xdr:row>
      <xdr:rowOff>57150</xdr:rowOff>
    </xdr:to>
    <xdr:pic>
      <xdr:nvPicPr>
        <xdr:cNvPr id="109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8500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30</xdr:row>
      <xdr:rowOff>952500</xdr:rowOff>
    </xdr:from>
    <xdr:to>
      <xdr:col>3</xdr:col>
      <xdr:colOff>0</xdr:colOff>
      <xdr:row>31</xdr:row>
      <xdr:rowOff>57150</xdr:rowOff>
    </xdr:to>
    <xdr:pic>
      <xdr:nvPicPr>
        <xdr:cNvPr id="109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8500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31</xdr:row>
      <xdr:rowOff>952500</xdr:rowOff>
    </xdr:from>
    <xdr:to>
      <xdr:col>3</xdr:col>
      <xdr:colOff>0</xdr:colOff>
      <xdr:row>32</xdr:row>
      <xdr:rowOff>38100</xdr:rowOff>
    </xdr:to>
    <xdr:pic>
      <xdr:nvPicPr>
        <xdr:cNvPr id="109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983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31</xdr:row>
      <xdr:rowOff>952500</xdr:rowOff>
    </xdr:from>
    <xdr:to>
      <xdr:col>3</xdr:col>
      <xdr:colOff>0</xdr:colOff>
      <xdr:row>32</xdr:row>
      <xdr:rowOff>38100</xdr:rowOff>
    </xdr:to>
    <xdr:pic>
      <xdr:nvPicPr>
        <xdr:cNvPr id="110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983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31</xdr:row>
      <xdr:rowOff>952500</xdr:rowOff>
    </xdr:from>
    <xdr:to>
      <xdr:col>3</xdr:col>
      <xdr:colOff>0</xdr:colOff>
      <xdr:row>32</xdr:row>
      <xdr:rowOff>38100</xdr:rowOff>
    </xdr:to>
    <xdr:pic>
      <xdr:nvPicPr>
        <xdr:cNvPr id="110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39833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32</xdr:row>
      <xdr:rowOff>952500</xdr:rowOff>
    </xdr:from>
    <xdr:to>
      <xdr:col>3</xdr:col>
      <xdr:colOff>0</xdr:colOff>
      <xdr:row>33</xdr:row>
      <xdr:rowOff>38100</xdr:rowOff>
    </xdr:to>
    <xdr:pic>
      <xdr:nvPicPr>
        <xdr:cNvPr id="110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116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32</xdr:row>
      <xdr:rowOff>952500</xdr:rowOff>
    </xdr:from>
    <xdr:to>
      <xdr:col>3</xdr:col>
      <xdr:colOff>0</xdr:colOff>
      <xdr:row>33</xdr:row>
      <xdr:rowOff>38100</xdr:rowOff>
    </xdr:to>
    <xdr:pic>
      <xdr:nvPicPr>
        <xdr:cNvPr id="110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116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32</xdr:row>
      <xdr:rowOff>952500</xdr:rowOff>
    </xdr:from>
    <xdr:to>
      <xdr:col>3</xdr:col>
      <xdr:colOff>0</xdr:colOff>
      <xdr:row>33</xdr:row>
      <xdr:rowOff>38100</xdr:rowOff>
    </xdr:to>
    <xdr:pic>
      <xdr:nvPicPr>
        <xdr:cNvPr id="110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1167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33</xdr:row>
      <xdr:rowOff>952500</xdr:rowOff>
    </xdr:from>
    <xdr:to>
      <xdr:col>3</xdr:col>
      <xdr:colOff>0</xdr:colOff>
      <xdr:row>34</xdr:row>
      <xdr:rowOff>57150</xdr:rowOff>
    </xdr:to>
    <xdr:pic>
      <xdr:nvPicPr>
        <xdr:cNvPr id="110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250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33</xdr:row>
      <xdr:rowOff>952500</xdr:rowOff>
    </xdr:from>
    <xdr:to>
      <xdr:col>3</xdr:col>
      <xdr:colOff>0</xdr:colOff>
      <xdr:row>34</xdr:row>
      <xdr:rowOff>57150</xdr:rowOff>
    </xdr:to>
    <xdr:pic>
      <xdr:nvPicPr>
        <xdr:cNvPr id="110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250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33</xdr:row>
      <xdr:rowOff>952500</xdr:rowOff>
    </xdr:from>
    <xdr:to>
      <xdr:col>3</xdr:col>
      <xdr:colOff>0</xdr:colOff>
      <xdr:row>34</xdr:row>
      <xdr:rowOff>57150</xdr:rowOff>
    </xdr:to>
    <xdr:pic>
      <xdr:nvPicPr>
        <xdr:cNvPr id="110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2500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34</xdr:row>
      <xdr:rowOff>952500</xdr:rowOff>
    </xdr:from>
    <xdr:to>
      <xdr:col>3</xdr:col>
      <xdr:colOff>0</xdr:colOff>
      <xdr:row>35</xdr:row>
      <xdr:rowOff>57150</xdr:rowOff>
    </xdr:to>
    <xdr:pic>
      <xdr:nvPicPr>
        <xdr:cNvPr id="110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383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34</xdr:row>
      <xdr:rowOff>952500</xdr:rowOff>
    </xdr:from>
    <xdr:to>
      <xdr:col>3</xdr:col>
      <xdr:colOff>0</xdr:colOff>
      <xdr:row>35</xdr:row>
      <xdr:rowOff>57150</xdr:rowOff>
    </xdr:to>
    <xdr:pic>
      <xdr:nvPicPr>
        <xdr:cNvPr id="110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383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34</xdr:row>
      <xdr:rowOff>952500</xdr:rowOff>
    </xdr:from>
    <xdr:to>
      <xdr:col>3</xdr:col>
      <xdr:colOff>0</xdr:colOff>
      <xdr:row>35</xdr:row>
      <xdr:rowOff>57150</xdr:rowOff>
    </xdr:to>
    <xdr:pic>
      <xdr:nvPicPr>
        <xdr:cNvPr id="111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3834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35</xdr:row>
      <xdr:rowOff>952500</xdr:rowOff>
    </xdr:from>
    <xdr:to>
      <xdr:col>3</xdr:col>
      <xdr:colOff>0</xdr:colOff>
      <xdr:row>36</xdr:row>
      <xdr:rowOff>57150</xdr:rowOff>
    </xdr:to>
    <xdr:pic>
      <xdr:nvPicPr>
        <xdr:cNvPr id="111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5167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35</xdr:row>
      <xdr:rowOff>952500</xdr:rowOff>
    </xdr:from>
    <xdr:to>
      <xdr:col>3</xdr:col>
      <xdr:colOff>0</xdr:colOff>
      <xdr:row>36</xdr:row>
      <xdr:rowOff>57150</xdr:rowOff>
    </xdr:to>
    <xdr:pic>
      <xdr:nvPicPr>
        <xdr:cNvPr id="111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5167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35</xdr:row>
      <xdr:rowOff>952500</xdr:rowOff>
    </xdr:from>
    <xdr:to>
      <xdr:col>3</xdr:col>
      <xdr:colOff>0</xdr:colOff>
      <xdr:row>36</xdr:row>
      <xdr:rowOff>57150</xdr:rowOff>
    </xdr:to>
    <xdr:pic>
      <xdr:nvPicPr>
        <xdr:cNvPr id="111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5167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36</xdr:row>
      <xdr:rowOff>952500</xdr:rowOff>
    </xdr:from>
    <xdr:to>
      <xdr:col>3</xdr:col>
      <xdr:colOff>0</xdr:colOff>
      <xdr:row>37</xdr:row>
      <xdr:rowOff>57150</xdr:rowOff>
    </xdr:to>
    <xdr:pic>
      <xdr:nvPicPr>
        <xdr:cNvPr id="111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650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36</xdr:row>
      <xdr:rowOff>952500</xdr:rowOff>
    </xdr:from>
    <xdr:to>
      <xdr:col>3</xdr:col>
      <xdr:colOff>0</xdr:colOff>
      <xdr:row>37</xdr:row>
      <xdr:rowOff>57150</xdr:rowOff>
    </xdr:to>
    <xdr:pic>
      <xdr:nvPicPr>
        <xdr:cNvPr id="111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650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36</xdr:row>
      <xdr:rowOff>952500</xdr:rowOff>
    </xdr:from>
    <xdr:to>
      <xdr:col>3</xdr:col>
      <xdr:colOff>0</xdr:colOff>
      <xdr:row>37</xdr:row>
      <xdr:rowOff>57150</xdr:rowOff>
    </xdr:to>
    <xdr:pic>
      <xdr:nvPicPr>
        <xdr:cNvPr id="111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650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37</xdr:row>
      <xdr:rowOff>952500</xdr:rowOff>
    </xdr:from>
    <xdr:to>
      <xdr:col>3</xdr:col>
      <xdr:colOff>0</xdr:colOff>
      <xdr:row>38</xdr:row>
      <xdr:rowOff>38100</xdr:rowOff>
    </xdr:to>
    <xdr:pic>
      <xdr:nvPicPr>
        <xdr:cNvPr id="111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7834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37</xdr:row>
      <xdr:rowOff>952500</xdr:rowOff>
    </xdr:from>
    <xdr:to>
      <xdr:col>3</xdr:col>
      <xdr:colOff>0</xdr:colOff>
      <xdr:row>38</xdr:row>
      <xdr:rowOff>38100</xdr:rowOff>
    </xdr:to>
    <xdr:pic>
      <xdr:nvPicPr>
        <xdr:cNvPr id="111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7834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37</xdr:row>
      <xdr:rowOff>952500</xdr:rowOff>
    </xdr:from>
    <xdr:to>
      <xdr:col>3</xdr:col>
      <xdr:colOff>0</xdr:colOff>
      <xdr:row>38</xdr:row>
      <xdr:rowOff>38100</xdr:rowOff>
    </xdr:to>
    <xdr:pic>
      <xdr:nvPicPr>
        <xdr:cNvPr id="111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7834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38</xdr:row>
      <xdr:rowOff>952500</xdr:rowOff>
    </xdr:from>
    <xdr:to>
      <xdr:col>3</xdr:col>
      <xdr:colOff>0</xdr:colOff>
      <xdr:row>39</xdr:row>
      <xdr:rowOff>38100</xdr:rowOff>
    </xdr:to>
    <xdr:pic>
      <xdr:nvPicPr>
        <xdr:cNvPr id="112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9168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38</xdr:row>
      <xdr:rowOff>952500</xdr:rowOff>
    </xdr:from>
    <xdr:to>
      <xdr:col>3</xdr:col>
      <xdr:colOff>0</xdr:colOff>
      <xdr:row>39</xdr:row>
      <xdr:rowOff>38100</xdr:rowOff>
    </xdr:to>
    <xdr:pic>
      <xdr:nvPicPr>
        <xdr:cNvPr id="112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9168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38</xdr:row>
      <xdr:rowOff>952500</xdr:rowOff>
    </xdr:from>
    <xdr:to>
      <xdr:col>3</xdr:col>
      <xdr:colOff>0</xdr:colOff>
      <xdr:row>39</xdr:row>
      <xdr:rowOff>38100</xdr:rowOff>
    </xdr:to>
    <xdr:pic>
      <xdr:nvPicPr>
        <xdr:cNvPr id="112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49168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39</xdr:row>
      <xdr:rowOff>952500</xdr:rowOff>
    </xdr:from>
    <xdr:to>
      <xdr:col>3</xdr:col>
      <xdr:colOff>0</xdr:colOff>
      <xdr:row>40</xdr:row>
      <xdr:rowOff>38100</xdr:rowOff>
    </xdr:to>
    <xdr:pic>
      <xdr:nvPicPr>
        <xdr:cNvPr id="112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0501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39</xdr:row>
      <xdr:rowOff>952500</xdr:rowOff>
    </xdr:from>
    <xdr:to>
      <xdr:col>3</xdr:col>
      <xdr:colOff>0</xdr:colOff>
      <xdr:row>40</xdr:row>
      <xdr:rowOff>38100</xdr:rowOff>
    </xdr:to>
    <xdr:pic>
      <xdr:nvPicPr>
        <xdr:cNvPr id="112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0501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39</xdr:row>
      <xdr:rowOff>952500</xdr:rowOff>
    </xdr:from>
    <xdr:to>
      <xdr:col>3</xdr:col>
      <xdr:colOff>0</xdr:colOff>
      <xdr:row>40</xdr:row>
      <xdr:rowOff>38100</xdr:rowOff>
    </xdr:to>
    <xdr:pic>
      <xdr:nvPicPr>
        <xdr:cNvPr id="112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0501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40</xdr:row>
      <xdr:rowOff>952500</xdr:rowOff>
    </xdr:from>
    <xdr:to>
      <xdr:col>3</xdr:col>
      <xdr:colOff>0</xdr:colOff>
      <xdr:row>41</xdr:row>
      <xdr:rowOff>38100</xdr:rowOff>
    </xdr:to>
    <xdr:pic>
      <xdr:nvPicPr>
        <xdr:cNvPr id="112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835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40</xdr:row>
      <xdr:rowOff>952500</xdr:rowOff>
    </xdr:from>
    <xdr:to>
      <xdr:col>3</xdr:col>
      <xdr:colOff>0</xdr:colOff>
      <xdr:row>41</xdr:row>
      <xdr:rowOff>38100</xdr:rowOff>
    </xdr:to>
    <xdr:pic>
      <xdr:nvPicPr>
        <xdr:cNvPr id="112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835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40</xdr:row>
      <xdr:rowOff>952500</xdr:rowOff>
    </xdr:from>
    <xdr:to>
      <xdr:col>3</xdr:col>
      <xdr:colOff>0</xdr:colOff>
      <xdr:row>41</xdr:row>
      <xdr:rowOff>38100</xdr:rowOff>
    </xdr:to>
    <xdr:pic>
      <xdr:nvPicPr>
        <xdr:cNvPr id="112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1835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12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13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13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13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13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13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952500</xdr:rowOff>
    </xdr:from>
    <xdr:to>
      <xdr:col>3</xdr:col>
      <xdr:colOff>0</xdr:colOff>
      <xdr:row>43</xdr:row>
      <xdr:rowOff>57150</xdr:rowOff>
    </xdr:to>
    <xdr:pic>
      <xdr:nvPicPr>
        <xdr:cNvPr id="113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4502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952500</xdr:rowOff>
    </xdr:from>
    <xdr:to>
      <xdr:col>3</xdr:col>
      <xdr:colOff>0</xdr:colOff>
      <xdr:row>43</xdr:row>
      <xdr:rowOff>57150</xdr:rowOff>
    </xdr:to>
    <xdr:pic>
      <xdr:nvPicPr>
        <xdr:cNvPr id="113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4502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952500</xdr:rowOff>
    </xdr:from>
    <xdr:to>
      <xdr:col>3</xdr:col>
      <xdr:colOff>0</xdr:colOff>
      <xdr:row>43</xdr:row>
      <xdr:rowOff>57150</xdr:rowOff>
    </xdr:to>
    <xdr:pic>
      <xdr:nvPicPr>
        <xdr:cNvPr id="113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4502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13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13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14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14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14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14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952500</xdr:rowOff>
    </xdr:from>
    <xdr:to>
      <xdr:col>3</xdr:col>
      <xdr:colOff>0</xdr:colOff>
      <xdr:row>45</xdr:row>
      <xdr:rowOff>57150</xdr:rowOff>
    </xdr:to>
    <xdr:pic>
      <xdr:nvPicPr>
        <xdr:cNvPr id="114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716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952500</xdr:rowOff>
    </xdr:from>
    <xdr:to>
      <xdr:col>3</xdr:col>
      <xdr:colOff>0</xdr:colOff>
      <xdr:row>45</xdr:row>
      <xdr:rowOff>57150</xdr:rowOff>
    </xdr:to>
    <xdr:pic>
      <xdr:nvPicPr>
        <xdr:cNvPr id="114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716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952500</xdr:rowOff>
    </xdr:from>
    <xdr:to>
      <xdr:col>3</xdr:col>
      <xdr:colOff>0</xdr:colOff>
      <xdr:row>45</xdr:row>
      <xdr:rowOff>57150</xdr:rowOff>
    </xdr:to>
    <xdr:pic>
      <xdr:nvPicPr>
        <xdr:cNvPr id="114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7169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45</xdr:row>
      <xdr:rowOff>952500</xdr:rowOff>
    </xdr:from>
    <xdr:to>
      <xdr:col>3</xdr:col>
      <xdr:colOff>0</xdr:colOff>
      <xdr:row>46</xdr:row>
      <xdr:rowOff>38100</xdr:rowOff>
    </xdr:to>
    <xdr:pic>
      <xdr:nvPicPr>
        <xdr:cNvPr id="114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850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45</xdr:row>
      <xdr:rowOff>952500</xdr:rowOff>
    </xdr:from>
    <xdr:to>
      <xdr:col>3</xdr:col>
      <xdr:colOff>0</xdr:colOff>
      <xdr:row>46</xdr:row>
      <xdr:rowOff>38100</xdr:rowOff>
    </xdr:to>
    <xdr:pic>
      <xdr:nvPicPr>
        <xdr:cNvPr id="114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850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45</xdr:row>
      <xdr:rowOff>952500</xdr:rowOff>
    </xdr:from>
    <xdr:to>
      <xdr:col>3</xdr:col>
      <xdr:colOff>0</xdr:colOff>
      <xdr:row>46</xdr:row>
      <xdr:rowOff>38100</xdr:rowOff>
    </xdr:to>
    <xdr:pic>
      <xdr:nvPicPr>
        <xdr:cNvPr id="114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8502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46</xdr:row>
      <xdr:rowOff>952500</xdr:rowOff>
    </xdr:from>
    <xdr:to>
      <xdr:col>3</xdr:col>
      <xdr:colOff>0</xdr:colOff>
      <xdr:row>47</xdr:row>
      <xdr:rowOff>57150</xdr:rowOff>
    </xdr:to>
    <xdr:pic>
      <xdr:nvPicPr>
        <xdr:cNvPr id="115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983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46</xdr:row>
      <xdr:rowOff>952500</xdr:rowOff>
    </xdr:from>
    <xdr:to>
      <xdr:col>3</xdr:col>
      <xdr:colOff>0</xdr:colOff>
      <xdr:row>47</xdr:row>
      <xdr:rowOff>57150</xdr:rowOff>
    </xdr:to>
    <xdr:pic>
      <xdr:nvPicPr>
        <xdr:cNvPr id="115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983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46</xdr:row>
      <xdr:rowOff>952500</xdr:rowOff>
    </xdr:from>
    <xdr:to>
      <xdr:col>3</xdr:col>
      <xdr:colOff>0</xdr:colOff>
      <xdr:row>47</xdr:row>
      <xdr:rowOff>57150</xdr:rowOff>
    </xdr:to>
    <xdr:pic>
      <xdr:nvPicPr>
        <xdr:cNvPr id="115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9836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47</xdr:row>
      <xdr:rowOff>952500</xdr:rowOff>
    </xdr:from>
    <xdr:to>
      <xdr:col>3</xdr:col>
      <xdr:colOff>0</xdr:colOff>
      <xdr:row>48</xdr:row>
      <xdr:rowOff>57150</xdr:rowOff>
    </xdr:to>
    <xdr:pic>
      <xdr:nvPicPr>
        <xdr:cNvPr id="115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116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47</xdr:row>
      <xdr:rowOff>952500</xdr:rowOff>
    </xdr:from>
    <xdr:to>
      <xdr:col>3</xdr:col>
      <xdr:colOff>0</xdr:colOff>
      <xdr:row>48</xdr:row>
      <xdr:rowOff>57150</xdr:rowOff>
    </xdr:to>
    <xdr:pic>
      <xdr:nvPicPr>
        <xdr:cNvPr id="115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116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49</xdr:row>
      <xdr:rowOff>952500</xdr:rowOff>
    </xdr:from>
    <xdr:to>
      <xdr:col>3</xdr:col>
      <xdr:colOff>0</xdr:colOff>
      <xdr:row>50</xdr:row>
      <xdr:rowOff>57150</xdr:rowOff>
    </xdr:to>
    <xdr:pic>
      <xdr:nvPicPr>
        <xdr:cNvPr id="115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383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50</xdr:row>
      <xdr:rowOff>952500</xdr:rowOff>
    </xdr:from>
    <xdr:to>
      <xdr:col>3</xdr:col>
      <xdr:colOff>0</xdr:colOff>
      <xdr:row>50</xdr:row>
      <xdr:rowOff>1009650</xdr:rowOff>
    </xdr:to>
    <xdr:pic>
      <xdr:nvPicPr>
        <xdr:cNvPr id="115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51700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50</xdr:row>
      <xdr:rowOff>952500</xdr:rowOff>
    </xdr:from>
    <xdr:to>
      <xdr:col>3</xdr:col>
      <xdr:colOff>0</xdr:colOff>
      <xdr:row>50</xdr:row>
      <xdr:rowOff>1009650</xdr:rowOff>
    </xdr:to>
    <xdr:pic>
      <xdr:nvPicPr>
        <xdr:cNvPr id="115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51700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51</xdr:row>
      <xdr:rowOff>952500</xdr:rowOff>
    </xdr:from>
    <xdr:to>
      <xdr:col>3</xdr:col>
      <xdr:colOff>0</xdr:colOff>
      <xdr:row>52</xdr:row>
      <xdr:rowOff>57150</xdr:rowOff>
    </xdr:to>
    <xdr:pic>
      <xdr:nvPicPr>
        <xdr:cNvPr id="115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6675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51</xdr:row>
      <xdr:rowOff>952500</xdr:rowOff>
    </xdr:from>
    <xdr:to>
      <xdr:col>3</xdr:col>
      <xdr:colOff>0</xdr:colOff>
      <xdr:row>52</xdr:row>
      <xdr:rowOff>57150</xdr:rowOff>
    </xdr:to>
    <xdr:pic>
      <xdr:nvPicPr>
        <xdr:cNvPr id="115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6675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51</xdr:row>
      <xdr:rowOff>952500</xdr:rowOff>
    </xdr:from>
    <xdr:to>
      <xdr:col>3</xdr:col>
      <xdr:colOff>0</xdr:colOff>
      <xdr:row>52</xdr:row>
      <xdr:rowOff>57150</xdr:rowOff>
    </xdr:to>
    <xdr:pic>
      <xdr:nvPicPr>
        <xdr:cNvPr id="116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6675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52</xdr:row>
      <xdr:rowOff>952500</xdr:rowOff>
    </xdr:from>
    <xdr:to>
      <xdr:col>3</xdr:col>
      <xdr:colOff>0</xdr:colOff>
      <xdr:row>53</xdr:row>
      <xdr:rowOff>57150</xdr:rowOff>
    </xdr:to>
    <xdr:pic>
      <xdr:nvPicPr>
        <xdr:cNvPr id="116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8008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52</xdr:row>
      <xdr:rowOff>952500</xdr:rowOff>
    </xdr:from>
    <xdr:to>
      <xdr:col>3</xdr:col>
      <xdr:colOff>0</xdr:colOff>
      <xdr:row>53</xdr:row>
      <xdr:rowOff>57150</xdr:rowOff>
    </xdr:to>
    <xdr:pic>
      <xdr:nvPicPr>
        <xdr:cNvPr id="116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8008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52</xdr:row>
      <xdr:rowOff>952500</xdr:rowOff>
    </xdr:from>
    <xdr:to>
      <xdr:col>3</xdr:col>
      <xdr:colOff>0</xdr:colOff>
      <xdr:row>53</xdr:row>
      <xdr:rowOff>57150</xdr:rowOff>
    </xdr:to>
    <xdr:pic>
      <xdr:nvPicPr>
        <xdr:cNvPr id="116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8008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53</xdr:row>
      <xdr:rowOff>952500</xdr:rowOff>
    </xdr:from>
    <xdr:to>
      <xdr:col>3</xdr:col>
      <xdr:colOff>0</xdr:colOff>
      <xdr:row>54</xdr:row>
      <xdr:rowOff>57150</xdr:rowOff>
    </xdr:to>
    <xdr:pic>
      <xdr:nvPicPr>
        <xdr:cNvPr id="116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9342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53</xdr:row>
      <xdr:rowOff>952500</xdr:rowOff>
    </xdr:from>
    <xdr:to>
      <xdr:col>3</xdr:col>
      <xdr:colOff>0</xdr:colOff>
      <xdr:row>54</xdr:row>
      <xdr:rowOff>57150</xdr:rowOff>
    </xdr:to>
    <xdr:pic>
      <xdr:nvPicPr>
        <xdr:cNvPr id="116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9342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53</xdr:row>
      <xdr:rowOff>952500</xdr:rowOff>
    </xdr:from>
    <xdr:to>
      <xdr:col>3</xdr:col>
      <xdr:colOff>0</xdr:colOff>
      <xdr:row>54</xdr:row>
      <xdr:rowOff>57150</xdr:rowOff>
    </xdr:to>
    <xdr:pic>
      <xdr:nvPicPr>
        <xdr:cNvPr id="116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69342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54</xdr:row>
      <xdr:rowOff>952500</xdr:rowOff>
    </xdr:from>
    <xdr:to>
      <xdr:col>3</xdr:col>
      <xdr:colOff>0</xdr:colOff>
      <xdr:row>55</xdr:row>
      <xdr:rowOff>38100</xdr:rowOff>
    </xdr:to>
    <xdr:pic>
      <xdr:nvPicPr>
        <xdr:cNvPr id="116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0675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54</xdr:row>
      <xdr:rowOff>952500</xdr:rowOff>
    </xdr:from>
    <xdr:to>
      <xdr:col>3</xdr:col>
      <xdr:colOff>0</xdr:colOff>
      <xdr:row>55</xdr:row>
      <xdr:rowOff>38100</xdr:rowOff>
    </xdr:to>
    <xdr:pic>
      <xdr:nvPicPr>
        <xdr:cNvPr id="116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0675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54</xdr:row>
      <xdr:rowOff>952500</xdr:rowOff>
    </xdr:from>
    <xdr:to>
      <xdr:col>3</xdr:col>
      <xdr:colOff>0</xdr:colOff>
      <xdr:row>55</xdr:row>
      <xdr:rowOff>38100</xdr:rowOff>
    </xdr:to>
    <xdr:pic>
      <xdr:nvPicPr>
        <xdr:cNvPr id="116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0675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55</xdr:row>
      <xdr:rowOff>952500</xdr:rowOff>
    </xdr:from>
    <xdr:to>
      <xdr:col>3</xdr:col>
      <xdr:colOff>0</xdr:colOff>
      <xdr:row>56</xdr:row>
      <xdr:rowOff>57150</xdr:rowOff>
    </xdr:to>
    <xdr:pic>
      <xdr:nvPicPr>
        <xdr:cNvPr id="117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2009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55</xdr:row>
      <xdr:rowOff>952500</xdr:rowOff>
    </xdr:from>
    <xdr:to>
      <xdr:col>3</xdr:col>
      <xdr:colOff>0</xdr:colOff>
      <xdr:row>56</xdr:row>
      <xdr:rowOff>57150</xdr:rowOff>
    </xdr:to>
    <xdr:pic>
      <xdr:nvPicPr>
        <xdr:cNvPr id="117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2009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55</xdr:row>
      <xdr:rowOff>952500</xdr:rowOff>
    </xdr:from>
    <xdr:to>
      <xdr:col>3</xdr:col>
      <xdr:colOff>0</xdr:colOff>
      <xdr:row>56</xdr:row>
      <xdr:rowOff>57150</xdr:rowOff>
    </xdr:to>
    <xdr:pic>
      <xdr:nvPicPr>
        <xdr:cNvPr id="117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2009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56</xdr:row>
      <xdr:rowOff>952500</xdr:rowOff>
    </xdr:from>
    <xdr:to>
      <xdr:col>3</xdr:col>
      <xdr:colOff>0</xdr:colOff>
      <xdr:row>57</xdr:row>
      <xdr:rowOff>38100</xdr:rowOff>
    </xdr:to>
    <xdr:pic>
      <xdr:nvPicPr>
        <xdr:cNvPr id="117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3342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56</xdr:row>
      <xdr:rowOff>952500</xdr:rowOff>
    </xdr:from>
    <xdr:to>
      <xdr:col>3</xdr:col>
      <xdr:colOff>0</xdr:colOff>
      <xdr:row>57</xdr:row>
      <xdr:rowOff>38100</xdr:rowOff>
    </xdr:to>
    <xdr:pic>
      <xdr:nvPicPr>
        <xdr:cNvPr id="117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3342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56</xdr:row>
      <xdr:rowOff>952500</xdr:rowOff>
    </xdr:from>
    <xdr:to>
      <xdr:col>3</xdr:col>
      <xdr:colOff>0</xdr:colOff>
      <xdr:row>57</xdr:row>
      <xdr:rowOff>38100</xdr:rowOff>
    </xdr:to>
    <xdr:pic>
      <xdr:nvPicPr>
        <xdr:cNvPr id="117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3342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57</xdr:row>
      <xdr:rowOff>952500</xdr:rowOff>
    </xdr:from>
    <xdr:to>
      <xdr:col>3</xdr:col>
      <xdr:colOff>0</xdr:colOff>
      <xdr:row>58</xdr:row>
      <xdr:rowOff>38100</xdr:rowOff>
    </xdr:to>
    <xdr:pic>
      <xdr:nvPicPr>
        <xdr:cNvPr id="117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467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57</xdr:row>
      <xdr:rowOff>952500</xdr:rowOff>
    </xdr:from>
    <xdr:to>
      <xdr:col>3</xdr:col>
      <xdr:colOff>0</xdr:colOff>
      <xdr:row>58</xdr:row>
      <xdr:rowOff>38100</xdr:rowOff>
    </xdr:to>
    <xdr:pic>
      <xdr:nvPicPr>
        <xdr:cNvPr id="117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467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57</xdr:row>
      <xdr:rowOff>952500</xdr:rowOff>
    </xdr:from>
    <xdr:to>
      <xdr:col>3</xdr:col>
      <xdr:colOff>0</xdr:colOff>
      <xdr:row>58</xdr:row>
      <xdr:rowOff>38100</xdr:rowOff>
    </xdr:to>
    <xdr:pic>
      <xdr:nvPicPr>
        <xdr:cNvPr id="117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467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58</xdr:row>
      <xdr:rowOff>952500</xdr:rowOff>
    </xdr:from>
    <xdr:to>
      <xdr:col>3</xdr:col>
      <xdr:colOff>0</xdr:colOff>
      <xdr:row>59</xdr:row>
      <xdr:rowOff>38100</xdr:rowOff>
    </xdr:to>
    <xdr:pic>
      <xdr:nvPicPr>
        <xdr:cNvPr id="117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6009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58</xdr:row>
      <xdr:rowOff>952500</xdr:rowOff>
    </xdr:from>
    <xdr:to>
      <xdr:col>3</xdr:col>
      <xdr:colOff>0</xdr:colOff>
      <xdr:row>59</xdr:row>
      <xdr:rowOff>38100</xdr:rowOff>
    </xdr:to>
    <xdr:pic>
      <xdr:nvPicPr>
        <xdr:cNvPr id="118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6009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58</xdr:row>
      <xdr:rowOff>952500</xdr:rowOff>
    </xdr:from>
    <xdr:to>
      <xdr:col>3</xdr:col>
      <xdr:colOff>0</xdr:colOff>
      <xdr:row>59</xdr:row>
      <xdr:rowOff>38100</xdr:rowOff>
    </xdr:to>
    <xdr:pic>
      <xdr:nvPicPr>
        <xdr:cNvPr id="118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6009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59</xdr:row>
      <xdr:rowOff>952500</xdr:rowOff>
    </xdr:from>
    <xdr:to>
      <xdr:col>3</xdr:col>
      <xdr:colOff>0</xdr:colOff>
      <xdr:row>60</xdr:row>
      <xdr:rowOff>38100</xdr:rowOff>
    </xdr:to>
    <xdr:pic>
      <xdr:nvPicPr>
        <xdr:cNvPr id="118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7343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59</xdr:row>
      <xdr:rowOff>952500</xdr:rowOff>
    </xdr:from>
    <xdr:to>
      <xdr:col>3</xdr:col>
      <xdr:colOff>0</xdr:colOff>
      <xdr:row>60</xdr:row>
      <xdr:rowOff>38100</xdr:rowOff>
    </xdr:to>
    <xdr:pic>
      <xdr:nvPicPr>
        <xdr:cNvPr id="118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7343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59</xdr:row>
      <xdr:rowOff>952500</xdr:rowOff>
    </xdr:from>
    <xdr:to>
      <xdr:col>3</xdr:col>
      <xdr:colOff>0</xdr:colOff>
      <xdr:row>60</xdr:row>
      <xdr:rowOff>38100</xdr:rowOff>
    </xdr:to>
    <xdr:pic>
      <xdr:nvPicPr>
        <xdr:cNvPr id="118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7343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60</xdr:row>
      <xdr:rowOff>952500</xdr:rowOff>
    </xdr:from>
    <xdr:to>
      <xdr:col>3</xdr:col>
      <xdr:colOff>0</xdr:colOff>
      <xdr:row>61</xdr:row>
      <xdr:rowOff>57150</xdr:rowOff>
    </xdr:to>
    <xdr:pic>
      <xdr:nvPicPr>
        <xdr:cNvPr id="118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8676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60</xdr:row>
      <xdr:rowOff>952500</xdr:rowOff>
    </xdr:from>
    <xdr:to>
      <xdr:col>3</xdr:col>
      <xdr:colOff>0</xdr:colOff>
      <xdr:row>61</xdr:row>
      <xdr:rowOff>57150</xdr:rowOff>
    </xdr:to>
    <xdr:pic>
      <xdr:nvPicPr>
        <xdr:cNvPr id="118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8676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60</xdr:row>
      <xdr:rowOff>952500</xdr:rowOff>
    </xdr:from>
    <xdr:to>
      <xdr:col>3</xdr:col>
      <xdr:colOff>0</xdr:colOff>
      <xdr:row>61</xdr:row>
      <xdr:rowOff>57150</xdr:rowOff>
    </xdr:to>
    <xdr:pic>
      <xdr:nvPicPr>
        <xdr:cNvPr id="118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78676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61</xdr:row>
      <xdr:rowOff>952500</xdr:rowOff>
    </xdr:from>
    <xdr:to>
      <xdr:col>3</xdr:col>
      <xdr:colOff>0</xdr:colOff>
      <xdr:row>62</xdr:row>
      <xdr:rowOff>57150</xdr:rowOff>
    </xdr:to>
    <xdr:pic>
      <xdr:nvPicPr>
        <xdr:cNvPr id="118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0010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61</xdr:row>
      <xdr:rowOff>952500</xdr:rowOff>
    </xdr:from>
    <xdr:to>
      <xdr:col>3</xdr:col>
      <xdr:colOff>0</xdr:colOff>
      <xdr:row>62</xdr:row>
      <xdr:rowOff>57150</xdr:rowOff>
    </xdr:to>
    <xdr:pic>
      <xdr:nvPicPr>
        <xdr:cNvPr id="118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0010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61</xdr:row>
      <xdr:rowOff>952500</xdr:rowOff>
    </xdr:from>
    <xdr:to>
      <xdr:col>3</xdr:col>
      <xdr:colOff>0</xdr:colOff>
      <xdr:row>62</xdr:row>
      <xdr:rowOff>57150</xdr:rowOff>
    </xdr:to>
    <xdr:pic>
      <xdr:nvPicPr>
        <xdr:cNvPr id="119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0010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62</xdr:row>
      <xdr:rowOff>952500</xdr:rowOff>
    </xdr:from>
    <xdr:to>
      <xdr:col>3</xdr:col>
      <xdr:colOff>0</xdr:colOff>
      <xdr:row>63</xdr:row>
      <xdr:rowOff>57150</xdr:rowOff>
    </xdr:to>
    <xdr:pic>
      <xdr:nvPicPr>
        <xdr:cNvPr id="119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1343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62</xdr:row>
      <xdr:rowOff>952500</xdr:rowOff>
    </xdr:from>
    <xdr:to>
      <xdr:col>3</xdr:col>
      <xdr:colOff>0</xdr:colOff>
      <xdr:row>63</xdr:row>
      <xdr:rowOff>57150</xdr:rowOff>
    </xdr:to>
    <xdr:pic>
      <xdr:nvPicPr>
        <xdr:cNvPr id="119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1343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62</xdr:row>
      <xdr:rowOff>952500</xdr:rowOff>
    </xdr:from>
    <xdr:to>
      <xdr:col>3</xdr:col>
      <xdr:colOff>0</xdr:colOff>
      <xdr:row>63</xdr:row>
      <xdr:rowOff>57150</xdr:rowOff>
    </xdr:to>
    <xdr:pic>
      <xdr:nvPicPr>
        <xdr:cNvPr id="119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1343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63</xdr:row>
      <xdr:rowOff>952500</xdr:rowOff>
    </xdr:from>
    <xdr:to>
      <xdr:col>3</xdr:col>
      <xdr:colOff>0</xdr:colOff>
      <xdr:row>64</xdr:row>
      <xdr:rowOff>57150</xdr:rowOff>
    </xdr:to>
    <xdr:pic>
      <xdr:nvPicPr>
        <xdr:cNvPr id="119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2677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63</xdr:row>
      <xdr:rowOff>952500</xdr:rowOff>
    </xdr:from>
    <xdr:to>
      <xdr:col>3</xdr:col>
      <xdr:colOff>0</xdr:colOff>
      <xdr:row>64</xdr:row>
      <xdr:rowOff>57150</xdr:rowOff>
    </xdr:to>
    <xdr:pic>
      <xdr:nvPicPr>
        <xdr:cNvPr id="119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2677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63</xdr:row>
      <xdr:rowOff>952500</xdr:rowOff>
    </xdr:from>
    <xdr:to>
      <xdr:col>3</xdr:col>
      <xdr:colOff>0</xdr:colOff>
      <xdr:row>64</xdr:row>
      <xdr:rowOff>57150</xdr:rowOff>
    </xdr:to>
    <xdr:pic>
      <xdr:nvPicPr>
        <xdr:cNvPr id="119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2677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64</xdr:row>
      <xdr:rowOff>952500</xdr:rowOff>
    </xdr:from>
    <xdr:to>
      <xdr:col>3</xdr:col>
      <xdr:colOff>0</xdr:colOff>
      <xdr:row>64</xdr:row>
      <xdr:rowOff>1009650</xdr:rowOff>
    </xdr:to>
    <xdr:pic>
      <xdr:nvPicPr>
        <xdr:cNvPr id="119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40105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64</xdr:row>
      <xdr:rowOff>952500</xdr:rowOff>
    </xdr:from>
    <xdr:to>
      <xdr:col>3</xdr:col>
      <xdr:colOff>0</xdr:colOff>
      <xdr:row>64</xdr:row>
      <xdr:rowOff>1009650</xdr:rowOff>
    </xdr:to>
    <xdr:pic>
      <xdr:nvPicPr>
        <xdr:cNvPr id="119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40105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64</xdr:row>
      <xdr:rowOff>952500</xdr:rowOff>
    </xdr:from>
    <xdr:to>
      <xdr:col>3</xdr:col>
      <xdr:colOff>0</xdr:colOff>
      <xdr:row>64</xdr:row>
      <xdr:rowOff>1009650</xdr:rowOff>
    </xdr:to>
    <xdr:pic>
      <xdr:nvPicPr>
        <xdr:cNvPr id="119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40105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65</xdr:row>
      <xdr:rowOff>952500</xdr:rowOff>
    </xdr:from>
    <xdr:to>
      <xdr:col>3</xdr:col>
      <xdr:colOff>0</xdr:colOff>
      <xdr:row>65</xdr:row>
      <xdr:rowOff>1009650</xdr:rowOff>
    </xdr:to>
    <xdr:pic>
      <xdr:nvPicPr>
        <xdr:cNvPr id="120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55345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65</xdr:row>
      <xdr:rowOff>952500</xdr:rowOff>
    </xdr:from>
    <xdr:to>
      <xdr:col>3</xdr:col>
      <xdr:colOff>0</xdr:colOff>
      <xdr:row>65</xdr:row>
      <xdr:rowOff>1009650</xdr:rowOff>
    </xdr:to>
    <xdr:pic>
      <xdr:nvPicPr>
        <xdr:cNvPr id="120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55345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65</xdr:row>
      <xdr:rowOff>952500</xdr:rowOff>
    </xdr:from>
    <xdr:to>
      <xdr:col>3</xdr:col>
      <xdr:colOff>0</xdr:colOff>
      <xdr:row>65</xdr:row>
      <xdr:rowOff>1009650</xdr:rowOff>
    </xdr:to>
    <xdr:pic>
      <xdr:nvPicPr>
        <xdr:cNvPr id="120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55345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66</xdr:row>
      <xdr:rowOff>952500</xdr:rowOff>
    </xdr:from>
    <xdr:to>
      <xdr:col>3</xdr:col>
      <xdr:colOff>0</xdr:colOff>
      <xdr:row>66</xdr:row>
      <xdr:rowOff>1009650</xdr:rowOff>
    </xdr:to>
    <xdr:pic>
      <xdr:nvPicPr>
        <xdr:cNvPr id="120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70585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66</xdr:row>
      <xdr:rowOff>952500</xdr:rowOff>
    </xdr:from>
    <xdr:to>
      <xdr:col>3</xdr:col>
      <xdr:colOff>0</xdr:colOff>
      <xdr:row>66</xdr:row>
      <xdr:rowOff>1009650</xdr:rowOff>
    </xdr:to>
    <xdr:pic>
      <xdr:nvPicPr>
        <xdr:cNvPr id="120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70585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66</xdr:row>
      <xdr:rowOff>952500</xdr:rowOff>
    </xdr:from>
    <xdr:to>
      <xdr:col>3</xdr:col>
      <xdr:colOff>0</xdr:colOff>
      <xdr:row>66</xdr:row>
      <xdr:rowOff>1009650</xdr:rowOff>
    </xdr:to>
    <xdr:pic>
      <xdr:nvPicPr>
        <xdr:cNvPr id="120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70585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67</xdr:row>
      <xdr:rowOff>952500</xdr:rowOff>
    </xdr:from>
    <xdr:to>
      <xdr:col>3</xdr:col>
      <xdr:colOff>0</xdr:colOff>
      <xdr:row>67</xdr:row>
      <xdr:rowOff>1009650</xdr:rowOff>
    </xdr:to>
    <xdr:pic>
      <xdr:nvPicPr>
        <xdr:cNvPr id="120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8582500"/>
          <a:ext cx="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67</xdr:row>
      <xdr:rowOff>952500</xdr:rowOff>
    </xdr:from>
    <xdr:to>
      <xdr:col>3</xdr:col>
      <xdr:colOff>0</xdr:colOff>
      <xdr:row>67</xdr:row>
      <xdr:rowOff>1009650</xdr:rowOff>
    </xdr:to>
    <xdr:pic>
      <xdr:nvPicPr>
        <xdr:cNvPr id="120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8582500"/>
          <a:ext cx="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67</xdr:row>
      <xdr:rowOff>952500</xdr:rowOff>
    </xdr:from>
    <xdr:to>
      <xdr:col>3</xdr:col>
      <xdr:colOff>0</xdr:colOff>
      <xdr:row>67</xdr:row>
      <xdr:rowOff>1009650</xdr:rowOff>
    </xdr:to>
    <xdr:pic>
      <xdr:nvPicPr>
        <xdr:cNvPr id="120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88582500"/>
          <a:ext cx="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68</xdr:row>
      <xdr:rowOff>952500</xdr:rowOff>
    </xdr:from>
    <xdr:to>
      <xdr:col>3</xdr:col>
      <xdr:colOff>0</xdr:colOff>
      <xdr:row>68</xdr:row>
      <xdr:rowOff>1009650</xdr:rowOff>
    </xdr:to>
    <xdr:pic>
      <xdr:nvPicPr>
        <xdr:cNvPr id="120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0239850"/>
          <a:ext cx="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68</xdr:row>
      <xdr:rowOff>952500</xdr:rowOff>
    </xdr:from>
    <xdr:to>
      <xdr:col>3</xdr:col>
      <xdr:colOff>0</xdr:colOff>
      <xdr:row>68</xdr:row>
      <xdr:rowOff>1009650</xdr:rowOff>
    </xdr:to>
    <xdr:pic>
      <xdr:nvPicPr>
        <xdr:cNvPr id="121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0239850"/>
          <a:ext cx="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68</xdr:row>
      <xdr:rowOff>952500</xdr:rowOff>
    </xdr:from>
    <xdr:to>
      <xdr:col>3</xdr:col>
      <xdr:colOff>0</xdr:colOff>
      <xdr:row>68</xdr:row>
      <xdr:rowOff>1009650</xdr:rowOff>
    </xdr:to>
    <xdr:pic>
      <xdr:nvPicPr>
        <xdr:cNvPr id="121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0239850"/>
          <a:ext cx="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69</xdr:row>
      <xdr:rowOff>952500</xdr:rowOff>
    </xdr:from>
    <xdr:to>
      <xdr:col>3</xdr:col>
      <xdr:colOff>0</xdr:colOff>
      <xdr:row>70</xdr:row>
      <xdr:rowOff>57150</xdr:rowOff>
    </xdr:to>
    <xdr:pic>
      <xdr:nvPicPr>
        <xdr:cNvPr id="121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18972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69</xdr:row>
      <xdr:rowOff>952500</xdr:rowOff>
    </xdr:from>
    <xdr:to>
      <xdr:col>3</xdr:col>
      <xdr:colOff>0</xdr:colOff>
      <xdr:row>70</xdr:row>
      <xdr:rowOff>57150</xdr:rowOff>
    </xdr:to>
    <xdr:pic>
      <xdr:nvPicPr>
        <xdr:cNvPr id="121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18972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69</xdr:row>
      <xdr:rowOff>952500</xdr:rowOff>
    </xdr:from>
    <xdr:to>
      <xdr:col>3</xdr:col>
      <xdr:colOff>0</xdr:colOff>
      <xdr:row>70</xdr:row>
      <xdr:rowOff>57150</xdr:rowOff>
    </xdr:to>
    <xdr:pic>
      <xdr:nvPicPr>
        <xdr:cNvPr id="121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18972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70</xdr:row>
      <xdr:rowOff>952500</xdr:rowOff>
    </xdr:from>
    <xdr:to>
      <xdr:col>3</xdr:col>
      <xdr:colOff>0</xdr:colOff>
      <xdr:row>71</xdr:row>
      <xdr:rowOff>57150</xdr:rowOff>
    </xdr:to>
    <xdr:pic>
      <xdr:nvPicPr>
        <xdr:cNvPr id="121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32307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70</xdr:row>
      <xdr:rowOff>952500</xdr:rowOff>
    </xdr:from>
    <xdr:to>
      <xdr:col>3</xdr:col>
      <xdr:colOff>0</xdr:colOff>
      <xdr:row>71</xdr:row>
      <xdr:rowOff>57150</xdr:rowOff>
    </xdr:to>
    <xdr:pic>
      <xdr:nvPicPr>
        <xdr:cNvPr id="121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32307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70</xdr:row>
      <xdr:rowOff>952500</xdr:rowOff>
    </xdr:from>
    <xdr:to>
      <xdr:col>3</xdr:col>
      <xdr:colOff>0</xdr:colOff>
      <xdr:row>71</xdr:row>
      <xdr:rowOff>57150</xdr:rowOff>
    </xdr:to>
    <xdr:pic>
      <xdr:nvPicPr>
        <xdr:cNvPr id="121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32307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71</xdr:row>
      <xdr:rowOff>952500</xdr:rowOff>
    </xdr:from>
    <xdr:to>
      <xdr:col>3</xdr:col>
      <xdr:colOff>0</xdr:colOff>
      <xdr:row>72</xdr:row>
      <xdr:rowOff>57150</xdr:rowOff>
    </xdr:to>
    <xdr:pic>
      <xdr:nvPicPr>
        <xdr:cNvPr id="121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45642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71</xdr:row>
      <xdr:rowOff>952500</xdr:rowOff>
    </xdr:from>
    <xdr:to>
      <xdr:col>3</xdr:col>
      <xdr:colOff>0</xdr:colOff>
      <xdr:row>72</xdr:row>
      <xdr:rowOff>57150</xdr:rowOff>
    </xdr:to>
    <xdr:pic>
      <xdr:nvPicPr>
        <xdr:cNvPr id="121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45642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71</xdr:row>
      <xdr:rowOff>952500</xdr:rowOff>
    </xdr:from>
    <xdr:to>
      <xdr:col>3</xdr:col>
      <xdr:colOff>0</xdr:colOff>
      <xdr:row>72</xdr:row>
      <xdr:rowOff>57150</xdr:rowOff>
    </xdr:to>
    <xdr:pic>
      <xdr:nvPicPr>
        <xdr:cNvPr id="122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45642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72</xdr:row>
      <xdr:rowOff>952500</xdr:rowOff>
    </xdr:from>
    <xdr:to>
      <xdr:col>3</xdr:col>
      <xdr:colOff>0</xdr:colOff>
      <xdr:row>73</xdr:row>
      <xdr:rowOff>57150</xdr:rowOff>
    </xdr:to>
    <xdr:pic>
      <xdr:nvPicPr>
        <xdr:cNvPr id="122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58977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72</xdr:row>
      <xdr:rowOff>952500</xdr:rowOff>
    </xdr:from>
    <xdr:to>
      <xdr:col>3</xdr:col>
      <xdr:colOff>0</xdr:colOff>
      <xdr:row>73</xdr:row>
      <xdr:rowOff>57150</xdr:rowOff>
    </xdr:to>
    <xdr:pic>
      <xdr:nvPicPr>
        <xdr:cNvPr id="122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58977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72</xdr:row>
      <xdr:rowOff>952500</xdr:rowOff>
    </xdr:from>
    <xdr:to>
      <xdr:col>3</xdr:col>
      <xdr:colOff>0</xdr:colOff>
      <xdr:row>73</xdr:row>
      <xdr:rowOff>57150</xdr:rowOff>
    </xdr:to>
    <xdr:pic>
      <xdr:nvPicPr>
        <xdr:cNvPr id="122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58977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73</xdr:row>
      <xdr:rowOff>952500</xdr:rowOff>
    </xdr:from>
    <xdr:to>
      <xdr:col>3</xdr:col>
      <xdr:colOff>0</xdr:colOff>
      <xdr:row>74</xdr:row>
      <xdr:rowOff>28575</xdr:rowOff>
    </xdr:to>
    <xdr:pic>
      <xdr:nvPicPr>
        <xdr:cNvPr id="122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72312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73</xdr:row>
      <xdr:rowOff>952500</xdr:rowOff>
    </xdr:from>
    <xdr:to>
      <xdr:col>3</xdr:col>
      <xdr:colOff>0</xdr:colOff>
      <xdr:row>74</xdr:row>
      <xdr:rowOff>28575</xdr:rowOff>
    </xdr:to>
    <xdr:pic>
      <xdr:nvPicPr>
        <xdr:cNvPr id="122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972312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122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122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122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122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</xdr:row>
      <xdr:rowOff>0</xdr:rowOff>
    </xdr:from>
    <xdr:to>
      <xdr:col>3</xdr:col>
      <xdr:colOff>0</xdr:colOff>
      <xdr:row>4</xdr:row>
      <xdr:rowOff>161925</xdr:rowOff>
    </xdr:to>
    <xdr:pic>
      <xdr:nvPicPr>
        <xdr:cNvPr id="123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287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3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3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10</xdr:row>
      <xdr:rowOff>952500</xdr:rowOff>
    </xdr:from>
    <xdr:to>
      <xdr:col>3</xdr:col>
      <xdr:colOff>0</xdr:colOff>
      <xdr:row>11</xdr:row>
      <xdr:rowOff>57150</xdr:rowOff>
    </xdr:to>
    <xdr:pic>
      <xdr:nvPicPr>
        <xdr:cNvPr id="123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1830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3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3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10</xdr:row>
      <xdr:rowOff>952500</xdr:rowOff>
    </xdr:from>
    <xdr:to>
      <xdr:col>3</xdr:col>
      <xdr:colOff>0</xdr:colOff>
      <xdr:row>11</xdr:row>
      <xdr:rowOff>57150</xdr:rowOff>
    </xdr:to>
    <xdr:pic>
      <xdr:nvPicPr>
        <xdr:cNvPr id="123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1830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3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3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3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10</xdr:row>
      <xdr:rowOff>952500</xdr:rowOff>
    </xdr:from>
    <xdr:to>
      <xdr:col>3</xdr:col>
      <xdr:colOff>0</xdr:colOff>
      <xdr:row>11</xdr:row>
      <xdr:rowOff>57150</xdr:rowOff>
    </xdr:to>
    <xdr:pic>
      <xdr:nvPicPr>
        <xdr:cNvPr id="124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1830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4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4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4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4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10</xdr:row>
      <xdr:rowOff>952500</xdr:rowOff>
    </xdr:from>
    <xdr:to>
      <xdr:col>3</xdr:col>
      <xdr:colOff>0</xdr:colOff>
      <xdr:row>11</xdr:row>
      <xdr:rowOff>57150</xdr:rowOff>
    </xdr:to>
    <xdr:pic>
      <xdr:nvPicPr>
        <xdr:cNvPr id="124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1830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4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4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4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4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5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5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5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5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5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5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5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5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5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5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6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6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6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6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6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6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6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6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6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6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7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7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7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7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7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7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7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7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7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7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8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8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8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8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8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8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8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8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8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8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9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9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9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9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9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9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9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9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9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29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11</xdr:row>
      <xdr:rowOff>0</xdr:rowOff>
    </xdr:from>
    <xdr:to>
      <xdr:col>3</xdr:col>
      <xdr:colOff>0</xdr:colOff>
      <xdr:row>11</xdr:row>
      <xdr:rowOff>161925</xdr:rowOff>
    </xdr:to>
    <xdr:pic>
      <xdr:nvPicPr>
        <xdr:cNvPr id="130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122110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0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0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0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0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0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0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0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0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0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1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1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1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1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1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1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1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1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1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1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2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2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2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2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2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2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2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2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2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2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3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3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3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3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3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3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3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3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3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3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4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4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4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4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4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4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4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4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4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41</xdr:row>
      <xdr:rowOff>952500</xdr:rowOff>
    </xdr:from>
    <xdr:to>
      <xdr:col>3</xdr:col>
      <xdr:colOff>0</xdr:colOff>
      <xdr:row>42</xdr:row>
      <xdr:rowOff>57150</xdr:rowOff>
    </xdr:to>
    <xdr:pic>
      <xdr:nvPicPr>
        <xdr:cNvPr id="134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168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5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5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5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5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5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5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5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5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42</xdr:row>
      <xdr:rowOff>0</xdr:rowOff>
    </xdr:from>
    <xdr:to>
      <xdr:col>3</xdr:col>
      <xdr:colOff>0</xdr:colOff>
      <xdr:row>42</xdr:row>
      <xdr:rowOff>161925</xdr:rowOff>
    </xdr:to>
    <xdr:pic>
      <xdr:nvPicPr>
        <xdr:cNvPr id="135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3549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5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6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6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6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6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6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6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6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6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6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6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7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7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7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7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7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7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7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7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7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7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8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8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8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8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8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8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8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8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8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8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9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9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9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9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9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9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9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9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39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39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40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40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40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40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40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40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40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43</xdr:row>
      <xdr:rowOff>952500</xdr:rowOff>
    </xdr:from>
    <xdr:to>
      <xdr:col>3</xdr:col>
      <xdr:colOff>0</xdr:colOff>
      <xdr:row>44</xdr:row>
      <xdr:rowOff>57150</xdr:rowOff>
    </xdr:to>
    <xdr:pic>
      <xdr:nvPicPr>
        <xdr:cNvPr id="1407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5835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408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409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410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411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412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413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414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415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44</xdr:row>
      <xdr:rowOff>0</xdr:rowOff>
    </xdr:from>
    <xdr:to>
      <xdr:col>3</xdr:col>
      <xdr:colOff>0</xdr:colOff>
      <xdr:row>44</xdr:row>
      <xdr:rowOff>161925</xdr:rowOff>
    </xdr:to>
    <xdr:pic>
      <xdr:nvPicPr>
        <xdr:cNvPr id="1416" name="Рисунок 7" descr="ШРМ-31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2275" y="5621655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pic>
      <xdr:nvPicPr>
        <xdr:cNvPr id="354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71600"/>
          <a:ext cx="6096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tabSelected="1" workbookViewId="0">
      <selection sqref="A1:D1"/>
    </sheetView>
  </sheetViews>
  <sheetFormatPr defaultRowHeight="17.25" customHeight="1" x14ac:dyDescent="0.2"/>
  <cols>
    <col min="1" max="1" width="30.28515625" style="26" customWidth="1"/>
    <col min="2" max="2" width="45.85546875" style="3" customWidth="1"/>
    <col min="3" max="3" width="15.140625" style="27" customWidth="1"/>
    <col min="4" max="4" width="28.28515625" style="28" customWidth="1"/>
  </cols>
  <sheetData>
    <row r="1" spans="1:5" ht="17.25" customHeight="1" thickBot="1" x14ac:dyDescent="0.25">
      <c r="A1" s="90" t="s">
        <v>471</v>
      </c>
      <c r="B1" s="91"/>
      <c r="C1" s="91"/>
      <c r="D1" s="92"/>
      <c r="E1" s="47"/>
    </row>
    <row r="2" spans="1:5" s="1" customFormat="1" ht="17.25" customHeight="1" thickBot="1" x14ac:dyDescent="0.25">
      <c r="A2" s="51" t="s">
        <v>0</v>
      </c>
      <c r="B2" s="52" t="s">
        <v>1</v>
      </c>
      <c r="C2" s="53" t="s">
        <v>557</v>
      </c>
      <c r="D2" s="54" t="s">
        <v>429</v>
      </c>
    </row>
    <row r="3" spans="1:5" ht="27.75" customHeight="1" x14ac:dyDescent="0.2">
      <c r="A3" s="48" t="s">
        <v>68</v>
      </c>
      <c r="B3" s="96" t="s">
        <v>69</v>
      </c>
      <c r="C3" s="49">
        <v>7361</v>
      </c>
      <c r="D3" s="50" t="s">
        <v>47</v>
      </c>
    </row>
    <row r="4" spans="1:5" ht="26.25" customHeight="1" x14ac:dyDescent="0.2">
      <c r="A4" s="20" t="s">
        <v>2</v>
      </c>
      <c r="B4" s="96"/>
      <c r="C4" s="23">
        <v>9939</v>
      </c>
      <c r="D4" s="21" t="s">
        <v>48</v>
      </c>
    </row>
    <row r="5" spans="1:5" ht="36.75" customHeight="1" x14ac:dyDescent="0.2">
      <c r="A5" s="20" t="s">
        <v>70</v>
      </c>
      <c r="B5" s="97"/>
      <c r="C5" s="23">
        <f>C4+4830</f>
        <v>14769</v>
      </c>
      <c r="D5" s="21" t="s">
        <v>71</v>
      </c>
    </row>
    <row r="6" spans="1:5" ht="17.25" customHeight="1" x14ac:dyDescent="0.2">
      <c r="A6" s="20" t="s">
        <v>72</v>
      </c>
      <c r="B6" s="98" t="s">
        <v>73</v>
      </c>
      <c r="C6" s="23">
        <v>10353</v>
      </c>
      <c r="D6" s="21" t="s">
        <v>47</v>
      </c>
    </row>
    <row r="7" spans="1:5" ht="17.25" customHeight="1" x14ac:dyDescent="0.2">
      <c r="A7" s="20" t="s">
        <v>3</v>
      </c>
      <c r="B7" s="96"/>
      <c r="C7" s="23">
        <v>12931</v>
      </c>
      <c r="D7" s="21" t="s">
        <v>48</v>
      </c>
    </row>
    <row r="8" spans="1:5" ht="17.25" customHeight="1" x14ac:dyDescent="0.2">
      <c r="A8" s="20" t="s">
        <v>24</v>
      </c>
      <c r="B8" s="97"/>
      <c r="C8" s="23">
        <f>C7+4830</f>
        <v>17761</v>
      </c>
      <c r="D8" s="21" t="s">
        <v>71</v>
      </c>
    </row>
    <row r="9" spans="1:5" ht="17.25" customHeight="1" x14ac:dyDescent="0.2">
      <c r="A9" s="20" t="s">
        <v>74</v>
      </c>
      <c r="B9" s="93" t="s">
        <v>75</v>
      </c>
      <c r="C9" s="23">
        <v>11965</v>
      </c>
      <c r="D9" s="21" t="s">
        <v>47</v>
      </c>
    </row>
    <row r="10" spans="1:5" ht="17.25" customHeight="1" x14ac:dyDescent="0.2">
      <c r="A10" s="20" t="s">
        <v>76</v>
      </c>
      <c r="B10" s="94"/>
      <c r="C10" s="23">
        <v>14543</v>
      </c>
      <c r="D10" s="21" t="s">
        <v>48</v>
      </c>
    </row>
    <row r="11" spans="1:5" ht="17.25" customHeight="1" x14ac:dyDescent="0.2">
      <c r="A11" s="20" t="s">
        <v>77</v>
      </c>
      <c r="B11" s="95"/>
      <c r="C11" s="23">
        <f>C10+4830</f>
        <v>19373</v>
      </c>
      <c r="D11" s="21" t="s">
        <v>71</v>
      </c>
    </row>
    <row r="12" spans="1:5" ht="17.25" customHeight="1" x14ac:dyDescent="0.2">
      <c r="A12" s="20" t="s">
        <v>78</v>
      </c>
      <c r="B12" s="98" t="s">
        <v>79</v>
      </c>
      <c r="C12" s="23">
        <v>13666</v>
      </c>
      <c r="D12" s="21" t="s">
        <v>47</v>
      </c>
    </row>
    <row r="13" spans="1:5" ht="17.25" customHeight="1" x14ac:dyDescent="0.2">
      <c r="A13" s="20" t="s">
        <v>4</v>
      </c>
      <c r="B13" s="96"/>
      <c r="C13" s="23">
        <v>16244</v>
      </c>
      <c r="D13" s="21" t="s">
        <v>48</v>
      </c>
    </row>
    <row r="14" spans="1:5" ht="17.25" customHeight="1" x14ac:dyDescent="0.2">
      <c r="A14" s="20" t="s">
        <v>25</v>
      </c>
      <c r="B14" s="97"/>
      <c r="C14" s="23">
        <f>C13+4830</f>
        <v>21074</v>
      </c>
      <c r="D14" s="21" t="s">
        <v>71</v>
      </c>
    </row>
    <row r="15" spans="1:5" ht="17.25" customHeight="1" x14ac:dyDescent="0.2">
      <c r="A15" s="20" t="s">
        <v>80</v>
      </c>
      <c r="B15" s="93" t="s">
        <v>81</v>
      </c>
      <c r="C15" s="23">
        <v>14811</v>
      </c>
      <c r="D15" s="21" t="s">
        <v>47</v>
      </c>
    </row>
    <row r="16" spans="1:5" ht="17.25" customHeight="1" x14ac:dyDescent="0.2">
      <c r="A16" s="20" t="s">
        <v>82</v>
      </c>
      <c r="B16" s="94"/>
      <c r="C16" s="23">
        <v>17389</v>
      </c>
      <c r="D16" s="21" t="s">
        <v>48</v>
      </c>
    </row>
    <row r="17" spans="1:4" ht="17.25" customHeight="1" x14ac:dyDescent="0.2">
      <c r="A17" s="20" t="s">
        <v>83</v>
      </c>
      <c r="B17" s="95"/>
      <c r="C17" s="23">
        <f>C16+4830</f>
        <v>22219</v>
      </c>
      <c r="D17" s="21" t="s">
        <v>71</v>
      </c>
    </row>
    <row r="18" spans="1:4" ht="17.25" customHeight="1" x14ac:dyDescent="0.2">
      <c r="A18" s="20" t="s">
        <v>84</v>
      </c>
      <c r="B18" s="98" t="s">
        <v>85</v>
      </c>
      <c r="C18" s="23">
        <v>15451</v>
      </c>
      <c r="D18" s="21" t="s">
        <v>47</v>
      </c>
    </row>
    <row r="19" spans="1:4" ht="17.25" customHeight="1" x14ac:dyDescent="0.2">
      <c r="A19" s="20" t="s">
        <v>5</v>
      </c>
      <c r="B19" s="96"/>
      <c r="C19" s="23">
        <v>18029</v>
      </c>
      <c r="D19" s="21" t="s">
        <v>48</v>
      </c>
    </row>
    <row r="20" spans="1:4" ht="17.25" customHeight="1" x14ac:dyDescent="0.2">
      <c r="A20" s="20" t="s">
        <v>26</v>
      </c>
      <c r="B20" s="97"/>
      <c r="C20" s="23">
        <f>C19+4830</f>
        <v>22859</v>
      </c>
      <c r="D20" s="21" t="s">
        <v>71</v>
      </c>
    </row>
    <row r="21" spans="1:4" ht="17.25" customHeight="1" x14ac:dyDescent="0.2">
      <c r="A21" s="20" t="s">
        <v>86</v>
      </c>
      <c r="B21" s="98" t="s">
        <v>87</v>
      </c>
      <c r="C21" s="23">
        <v>16302</v>
      </c>
      <c r="D21" s="21" t="s">
        <v>47</v>
      </c>
    </row>
    <row r="22" spans="1:4" ht="17.25" customHeight="1" x14ac:dyDescent="0.2">
      <c r="A22" s="20" t="s">
        <v>88</v>
      </c>
      <c r="B22" s="96"/>
      <c r="C22" s="23">
        <v>18880</v>
      </c>
      <c r="D22" s="21" t="s">
        <v>48</v>
      </c>
    </row>
    <row r="23" spans="1:4" ht="17.25" customHeight="1" x14ac:dyDescent="0.2">
      <c r="A23" s="20" t="s">
        <v>89</v>
      </c>
      <c r="B23" s="97"/>
      <c r="C23" s="23">
        <f>C22+4830</f>
        <v>23710</v>
      </c>
      <c r="D23" s="21" t="s">
        <v>71</v>
      </c>
    </row>
    <row r="24" spans="1:4" ht="17.25" customHeight="1" x14ac:dyDescent="0.2">
      <c r="A24" s="20" t="s">
        <v>90</v>
      </c>
      <c r="B24" s="98" t="s">
        <v>91</v>
      </c>
      <c r="C24" s="23">
        <v>11860</v>
      </c>
      <c r="D24" s="21" t="s">
        <v>47</v>
      </c>
    </row>
    <row r="25" spans="1:4" ht="17.25" customHeight="1" x14ac:dyDescent="0.2">
      <c r="A25" s="20" t="s">
        <v>6</v>
      </c>
      <c r="B25" s="96"/>
      <c r="C25" s="23">
        <v>14622</v>
      </c>
      <c r="D25" s="21" t="s">
        <v>48</v>
      </c>
    </row>
    <row r="26" spans="1:4" ht="17.25" customHeight="1" x14ac:dyDescent="0.2">
      <c r="A26" s="20" t="s">
        <v>27</v>
      </c>
      <c r="B26" s="97"/>
      <c r="C26" s="23">
        <f>C25+5009</f>
        <v>19631</v>
      </c>
      <c r="D26" s="21" t="s">
        <v>71</v>
      </c>
    </row>
    <row r="27" spans="1:4" ht="17.25" customHeight="1" x14ac:dyDescent="0.2">
      <c r="A27" s="20" t="s">
        <v>92</v>
      </c>
      <c r="B27" s="98" t="s">
        <v>93</v>
      </c>
      <c r="C27" s="23">
        <v>13472</v>
      </c>
      <c r="D27" s="21" t="s">
        <v>47</v>
      </c>
    </row>
    <row r="28" spans="1:4" ht="17.25" customHeight="1" x14ac:dyDescent="0.2">
      <c r="A28" s="20" t="s">
        <v>94</v>
      </c>
      <c r="B28" s="96"/>
      <c r="C28" s="23">
        <v>16234</v>
      </c>
      <c r="D28" s="21" t="s">
        <v>48</v>
      </c>
    </row>
    <row r="29" spans="1:4" ht="17.25" customHeight="1" x14ac:dyDescent="0.2">
      <c r="A29" s="20" t="s">
        <v>95</v>
      </c>
      <c r="B29" s="97"/>
      <c r="C29" s="23">
        <f>C28+5009</f>
        <v>21243</v>
      </c>
      <c r="D29" s="21" t="s">
        <v>71</v>
      </c>
    </row>
    <row r="30" spans="1:4" ht="17.25" customHeight="1" x14ac:dyDescent="0.2">
      <c r="A30" s="20" t="s">
        <v>96</v>
      </c>
      <c r="B30" s="98" t="s">
        <v>97</v>
      </c>
      <c r="C30" s="23">
        <v>15173</v>
      </c>
      <c r="D30" s="21" t="s">
        <v>47</v>
      </c>
    </row>
    <row r="31" spans="1:4" ht="17.25" customHeight="1" x14ac:dyDescent="0.2">
      <c r="A31" s="20" t="s">
        <v>7</v>
      </c>
      <c r="B31" s="96"/>
      <c r="C31" s="23">
        <v>17975</v>
      </c>
      <c r="D31" s="21" t="s">
        <v>48</v>
      </c>
    </row>
    <row r="32" spans="1:4" ht="17.25" customHeight="1" x14ac:dyDescent="0.2">
      <c r="A32" s="20" t="s">
        <v>28</v>
      </c>
      <c r="B32" s="97"/>
      <c r="C32" s="23">
        <f>C31+5009</f>
        <v>22984</v>
      </c>
      <c r="D32" s="21" t="s">
        <v>71</v>
      </c>
    </row>
    <row r="33" spans="1:4" ht="17.25" customHeight="1" x14ac:dyDescent="0.2">
      <c r="A33" s="20" t="s">
        <v>98</v>
      </c>
      <c r="B33" s="98" t="s">
        <v>99</v>
      </c>
      <c r="C33" s="23">
        <v>16318</v>
      </c>
      <c r="D33" s="21" t="s">
        <v>47</v>
      </c>
    </row>
    <row r="34" spans="1:4" ht="17.25" customHeight="1" x14ac:dyDescent="0.2">
      <c r="A34" s="20" t="s">
        <v>100</v>
      </c>
      <c r="B34" s="96"/>
      <c r="C34" s="23">
        <v>19080</v>
      </c>
      <c r="D34" s="21" t="s">
        <v>48</v>
      </c>
    </row>
    <row r="35" spans="1:4" ht="17.25" customHeight="1" x14ac:dyDescent="0.2">
      <c r="A35" s="20" t="s">
        <v>101</v>
      </c>
      <c r="B35" s="97"/>
      <c r="C35" s="23">
        <f>C34+5009</f>
        <v>24089</v>
      </c>
      <c r="D35" s="21" t="s">
        <v>71</v>
      </c>
    </row>
    <row r="36" spans="1:4" ht="17.25" customHeight="1" x14ac:dyDescent="0.2">
      <c r="A36" s="20" t="s">
        <v>102</v>
      </c>
      <c r="B36" s="98" t="s">
        <v>103</v>
      </c>
      <c r="C36" s="23">
        <v>16958</v>
      </c>
      <c r="D36" s="21" t="s">
        <v>47</v>
      </c>
    </row>
    <row r="37" spans="1:4" ht="17.25" customHeight="1" x14ac:dyDescent="0.2">
      <c r="A37" s="20" t="s">
        <v>8</v>
      </c>
      <c r="B37" s="96"/>
      <c r="C37" s="23">
        <v>19720</v>
      </c>
      <c r="D37" s="21" t="s">
        <v>48</v>
      </c>
    </row>
    <row r="38" spans="1:4" ht="17.25" customHeight="1" x14ac:dyDescent="0.2">
      <c r="A38" s="20" t="s">
        <v>29</v>
      </c>
      <c r="B38" s="97"/>
      <c r="C38" s="23">
        <f>C37+5009</f>
        <v>24729</v>
      </c>
      <c r="D38" s="21" t="s">
        <v>71</v>
      </c>
    </row>
    <row r="39" spans="1:4" ht="17.25" customHeight="1" x14ac:dyDescent="0.2">
      <c r="A39" s="20" t="s">
        <v>104</v>
      </c>
      <c r="B39" s="98" t="s">
        <v>105</v>
      </c>
      <c r="C39" s="23">
        <v>17809</v>
      </c>
      <c r="D39" s="21" t="s">
        <v>47</v>
      </c>
    </row>
    <row r="40" spans="1:4" ht="17.25" customHeight="1" x14ac:dyDescent="0.2">
      <c r="A40" s="20" t="s">
        <v>106</v>
      </c>
      <c r="B40" s="96"/>
      <c r="C40" s="23">
        <v>20571</v>
      </c>
      <c r="D40" s="21" t="s">
        <v>48</v>
      </c>
    </row>
    <row r="41" spans="1:4" ht="17.25" customHeight="1" x14ac:dyDescent="0.2">
      <c r="A41" s="20" t="s">
        <v>107</v>
      </c>
      <c r="B41" s="97"/>
      <c r="C41" s="23">
        <f>C40+5009</f>
        <v>25580</v>
      </c>
      <c r="D41" s="21" t="s">
        <v>71</v>
      </c>
    </row>
    <row r="42" spans="1:4" ht="17.25" customHeight="1" x14ac:dyDescent="0.2">
      <c r="A42" s="20" t="s">
        <v>108</v>
      </c>
      <c r="B42" s="98" t="s">
        <v>109</v>
      </c>
      <c r="C42" s="24">
        <v>12721</v>
      </c>
      <c r="D42" s="21" t="s">
        <v>47</v>
      </c>
    </row>
    <row r="43" spans="1:4" ht="17.25" customHeight="1" x14ac:dyDescent="0.2">
      <c r="A43" s="20" t="s">
        <v>9</v>
      </c>
      <c r="B43" s="96"/>
      <c r="C43" s="24">
        <v>15661</v>
      </c>
      <c r="D43" s="21" t="s">
        <v>48</v>
      </c>
    </row>
    <row r="44" spans="1:4" ht="17.25" customHeight="1" x14ac:dyDescent="0.2">
      <c r="A44" s="20" t="s">
        <v>30</v>
      </c>
      <c r="B44" s="97"/>
      <c r="C44" s="23">
        <f>C43+5280</f>
        <v>20941</v>
      </c>
      <c r="D44" s="21" t="s">
        <v>71</v>
      </c>
    </row>
    <row r="45" spans="1:4" ht="17.25" customHeight="1" x14ac:dyDescent="0.2">
      <c r="A45" s="20" t="s">
        <v>110</v>
      </c>
      <c r="B45" s="98" t="s">
        <v>111</v>
      </c>
      <c r="C45" s="23">
        <v>14333</v>
      </c>
      <c r="D45" s="21" t="s">
        <v>47</v>
      </c>
    </row>
    <row r="46" spans="1:4" ht="17.25" customHeight="1" x14ac:dyDescent="0.2">
      <c r="A46" s="20" t="s">
        <v>112</v>
      </c>
      <c r="B46" s="96"/>
      <c r="C46" s="23">
        <v>17273</v>
      </c>
      <c r="D46" s="21" t="s">
        <v>48</v>
      </c>
    </row>
    <row r="47" spans="1:4" ht="17.25" customHeight="1" x14ac:dyDescent="0.2">
      <c r="A47" s="20" t="s">
        <v>113</v>
      </c>
      <c r="B47" s="97"/>
      <c r="C47" s="23">
        <f>C46+5280</f>
        <v>22553</v>
      </c>
      <c r="D47" s="21" t="s">
        <v>71</v>
      </c>
    </row>
    <row r="48" spans="1:4" ht="17.25" customHeight="1" x14ac:dyDescent="0.2">
      <c r="A48" s="20" t="s">
        <v>114</v>
      </c>
      <c r="B48" s="98" t="s">
        <v>115</v>
      </c>
      <c r="C48" s="23">
        <v>16034</v>
      </c>
      <c r="D48" s="21" t="s">
        <v>47</v>
      </c>
    </row>
    <row r="49" spans="1:4" ht="17.25" customHeight="1" x14ac:dyDescent="0.2">
      <c r="A49" s="20" t="s">
        <v>10</v>
      </c>
      <c r="B49" s="96"/>
      <c r="C49" s="23">
        <v>18974</v>
      </c>
      <c r="D49" s="21" t="s">
        <v>48</v>
      </c>
    </row>
    <row r="50" spans="1:4" ht="17.25" customHeight="1" x14ac:dyDescent="0.2">
      <c r="A50" s="20" t="s">
        <v>31</v>
      </c>
      <c r="B50" s="97"/>
      <c r="C50" s="23">
        <f>C49+5280</f>
        <v>24254</v>
      </c>
      <c r="D50" s="21" t="s">
        <v>71</v>
      </c>
    </row>
    <row r="51" spans="1:4" ht="17.25" customHeight="1" x14ac:dyDescent="0.2">
      <c r="A51" s="20" t="s">
        <v>116</v>
      </c>
      <c r="B51" s="98" t="s">
        <v>117</v>
      </c>
      <c r="C51" s="23">
        <v>17179</v>
      </c>
      <c r="D51" s="21" t="s">
        <v>47</v>
      </c>
    </row>
    <row r="52" spans="1:4" ht="17.25" customHeight="1" x14ac:dyDescent="0.2">
      <c r="A52" s="20" t="s">
        <v>118</v>
      </c>
      <c r="B52" s="96"/>
      <c r="C52" s="23">
        <v>20119</v>
      </c>
      <c r="D52" s="21" t="s">
        <v>48</v>
      </c>
    </row>
    <row r="53" spans="1:4" ht="17.25" customHeight="1" x14ac:dyDescent="0.2">
      <c r="A53" s="20" t="s">
        <v>119</v>
      </c>
      <c r="B53" s="97"/>
      <c r="C53" s="23">
        <f>C52+5280</f>
        <v>25399</v>
      </c>
      <c r="D53" s="21" t="s">
        <v>71</v>
      </c>
    </row>
    <row r="54" spans="1:4" ht="17.25" customHeight="1" x14ac:dyDescent="0.2">
      <c r="A54" s="20" t="s">
        <v>120</v>
      </c>
      <c r="B54" s="98" t="s">
        <v>121</v>
      </c>
      <c r="C54" s="23">
        <v>17819</v>
      </c>
      <c r="D54" s="21" t="s">
        <v>47</v>
      </c>
    </row>
    <row r="55" spans="1:4" ht="17.25" customHeight="1" x14ac:dyDescent="0.2">
      <c r="A55" s="20" t="s">
        <v>11</v>
      </c>
      <c r="B55" s="96"/>
      <c r="C55" s="23">
        <v>20759</v>
      </c>
      <c r="D55" s="21" t="s">
        <v>48</v>
      </c>
    </row>
    <row r="56" spans="1:4" ht="17.25" customHeight="1" x14ac:dyDescent="0.2">
      <c r="A56" s="20" t="s">
        <v>32</v>
      </c>
      <c r="B56" s="97"/>
      <c r="C56" s="23">
        <f>C55+5280</f>
        <v>26039</v>
      </c>
      <c r="D56" s="21" t="s">
        <v>71</v>
      </c>
    </row>
    <row r="57" spans="1:4" ht="17.25" customHeight="1" x14ac:dyDescent="0.2">
      <c r="A57" s="20" t="s">
        <v>122</v>
      </c>
      <c r="B57" s="98" t="s">
        <v>123</v>
      </c>
      <c r="C57" s="23">
        <v>18670</v>
      </c>
      <c r="D57" s="21" t="s">
        <v>47</v>
      </c>
    </row>
    <row r="58" spans="1:4" ht="17.25" customHeight="1" x14ac:dyDescent="0.2">
      <c r="A58" s="20" t="s">
        <v>122</v>
      </c>
      <c r="B58" s="96"/>
      <c r="C58" s="23">
        <v>21610</v>
      </c>
      <c r="D58" s="21" t="s">
        <v>48</v>
      </c>
    </row>
    <row r="59" spans="1:4" ht="17.25" customHeight="1" x14ac:dyDescent="0.2">
      <c r="A59" s="20" t="s">
        <v>122</v>
      </c>
      <c r="B59" s="97"/>
      <c r="C59" s="23">
        <f>C58+5280</f>
        <v>26890</v>
      </c>
      <c r="D59" s="21" t="s">
        <v>71</v>
      </c>
    </row>
    <row r="60" spans="1:4" ht="17.25" customHeight="1" x14ac:dyDescent="0.2">
      <c r="A60" s="20" t="s">
        <v>124</v>
      </c>
      <c r="B60" s="98" t="s">
        <v>125</v>
      </c>
      <c r="C60" s="23">
        <v>15713</v>
      </c>
      <c r="D60" s="21" t="s">
        <v>47</v>
      </c>
    </row>
    <row r="61" spans="1:4" ht="17.25" customHeight="1" x14ac:dyDescent="0.2">
      <c r="A61" s="20" t="s">
        <v>12</v>
      </c>
      <c r="B61" s="96"/>
      <c r="C61" s="23">
        <v>18653</v>
      </c>
      <c r="D61" s="21" t="s">
        <v>48</v>
      </c>
    </row>
    <row r="62" spans="1:4" ht="17.25" customHeight="1" x14ac:dyDescent="0.2">
      <c r="A62" s="20" t="s">
        <v>33</v>
      </c>
      <c r="B62" s="97"/>
      <c r="C62" s="23">
        <f>C61+5280</f>
        <v>23933</v>
      </c>
      <c r="D62" s="21" t="s">
        <v>71</v>
      </c>
    </row>
    <row r="63" spans="1:4" ht="17.25" customHeight="1" x14ac:dyDescent="0.2">
      <c r="A63" s="20" t="s">
        <v>126</v>
      </c>
      <c r="B63" s="98" t="s">
        <v>127</v>
      </c>
      <c r="C63" s="23">
        <v>17325</v>
      </c>
      <c r="D63" s="21" t="s">
        <v>47</v>
      </c>
    </row>
    <row r="64" spans="1:4" ht="17.25" customHeight="1" x14ac:dyDescent="0.2">
      <c r="A64" s="20" t="s">
        <v>128</v>
      </c>
      <c r="B64" s="96"/>
      <c r="C64" s="23">
        <v>20265</v>
      </c>
      <c r="D64" s="21" t="s">
        <v>48</v>
      </c>
    </row>
    <row r="65" spans="1:4" ht="17.25" customHeight="1" x14ac:dyDescent="0.2">
      <c r="A65" s="20" t="s">
        <v>129</v>
      </c>
      <c r="B65" s="97"/>
      <c r="C65" s="23">
        <f>C64+5280</f>
        <v>25545</v>
      </c>
      <c r="D65" s="21" t="s">
        <v>71</v>
      </c>
    </row>
    <row r="66" spans="1:4" ht="17.25" customHeight="1" x14ac:dyDescent="0.2">
      <c r="A66" s="20" t="s">
        <v>130</v>
      </c>
      <c r="B66" s="98" t="s">
        <v>131</v>
      </c>
      <c r="C66" s="23">
        <v>19026</v>
      </c>
      <c r="D66" s="21" t="s">
        <v>47</v>
      </c>
    </row>
    <row r="67" spans="1:4" ht="17.25" customHeight="1" x14ac:dyDescent="0.2">
      <c r="A67" s="20" t="s">
        <v>13</v>
      </c>
      <c r="B67" s="96"/>
      <c r="C67" s="23">
        <v>21966</v>
      </c>
      <c r="D67" s="21" t="s">
        <v>48</v>
      </c>
    </row>
    <row r="68" spans="1:4" ht="17.25" customHeight="1" x14ac:dyDescent="0.2">
      <c r="A68" s="20" t="s">
        <v>34</v>
      </c>
      <c r="B68" s="97"/>
      <c r="C68" s="23">
        <f>C67+5280</f>
        <v>27246</v>
      </c>
      <c r="D68" s="21" t="s">
        <v>71</v>
      </c>
    </row>
    <row r="69" spans="1:4" ht="17.25" customHeight="1" x14ac:dyDescent="0.2">
      <c r="A69" s="20" t="s">
        <v>132</v>
      </c>
      <c r="B69" s="98" t="s">
        <v>133</v>
      </c>
      <c r="C69" s="23">
        <v>20171</v>
      </c>
      <c r="D69" s="21" t="s">
        <v>47</v>
      </c>
    </row>
    <row r="70" spans="1:4" ht="17.25" customHeight="1" x14ac:dyDescent="0.2">
      <c r="A70" s="20" t="s">
        <v>134</v>
      </c>
      <c r="B70" s="96"/>
      <c r="C70" s="23">
        <v>23111</v>
      </c>
      <c r="D70" s="21" t="s">
        <v>48</v>
      </c>
    </row>
    <row r="71" spans="1:4" ht="17.25" customHeight="1" x14ac:dyDescent="0.2">
      <c r="A71" s="20" t="s">
        <v>135</v>
      </c>
      <c r="B71" s="97"/>
      <c r="C71" s="23">
        <f>C70+5280</f>
        <v>28391</v>
      </c>
      <c r="D71" s="21" t="s">
        <v>71</v>
      </c>
    </row>
    <row r="72" spans="1:4" ht="17.25" customHeight="1" x14ac:dyDescent="0.2">
      <c r="A72" s="20" t="s">
        <v>136</v>
      </c>
      <c r="B72" s="98" t="s">
        <v>137</v>
      </c>
      <c r="C72" s="23">
        <v>20811</v>
      </c>
      <c r="D72" s="21" t="s">
        <v>47</v>
      </c>
    </row>
    <row r="73" spans="1:4" ht="17.25" customHeight="1" x14ac:dyDescent="0.2">
      <c r="A73" s="20" t="s">
        <v>14</v>
      </c>
      <c r="B73" s="96"/>
      <c r="C73" s="23">
        <v>23751</v>
      </c>
      <c r="D73" s="21" t="s">
        <v>48</v>
      </c>
    </row>
    <row r="74" spans="1:4" ht="17.25" customHeight="1" x14ac:dyDescent="0.2">
      <c r="A74" s="20" t="s">
        <v>35</v>
      </c>
      <c r="B74" s="97"/>
      <c r="C74" s="23">
        <f>C73+5280</f>
        <v>29031</v>
      </c>
      <c r="D74" s="21" t="s">
        <v>71</v>
      </c>
    </row>
    <row r="75" spans="1:4" ht="17.25" customHeight="1" x14ac:dyDescent="0.2">
      <c r="A75" s="20" t="s">
        <v>138</v>
      </c>
      <c r="B75" s="98" t="s">
        <v>139</v>
      </c>
      <c r="C75" s="23">
        <v>21662</v>
      </c>
      <c r="D75" s="21" t="s">
        <v>47</v>
      </c>
    </row>
    <row r="76" spans="1:4" ht="17.25" customHeight="1" x14ac:dyDescent="0.2">
      <c r="A76" s="20" t="s">
        <v>140</v>
      </c>
      <c r="B76" s="96"/>
      <c r="C76" s="23">
        <v>24602</v>
      </c>
      <c r="D76" s="21" t="s">
        <v>48</v>
      </c>
    </row>
    <row r="77" spans="1:4" ht="17.25" customHeight="1" x14ac:dyDescent="0.2">
      <c r="A77" s="20" t="s">
        <v>141</v>
      </c>
      <c r="B77" s="97"/>
      <c r="C77" s="23">
        <f>C76+5280</f>
        <v>29882</v>
      </c>
      <c r="D77" s="21" t="s">
        <v>71</v>
      </c>
    </row>
    <row r="78" spans="1:4" ht="17.25" customHeight="1" x14ac:dyDescent="0.2">
      <c r="A78" s="20" t="s">
        <v>142</v>
      </c>
      <c r="B78" s="98" t="s">
        <v>143</v>
      </c>
      <c r="C78" s="23">
        <v>18937</v>
      </c>
      <c r="D78" s="21" t="s">
        <v>47</v>
      </c>
    </row>
    <row r="79" spans="1:4" ht="17.25" customHeight="1" x14ac:dyDescent="0.2">
      <c r="A79" s="20" t="s">
        <v>144</v>
      </c>
      <c r="B79" s="96"/>
      <c r="C79" s="24">
        <v>21877</v>
      </c>
      <c r="D79" s="21" t="s">
        <v>48</v>
      </c>
    </row>
    <row r="80" spans="1:4" ht="17.25" customHeight="1" x14ac:dyDescent="0.2">
      <c r="A80" s="20" t="s">
        <v>145</v>
      </c>
      <c r="B80" s="97"/>
      <c r="C80" s="23">
        <f>C79+5280</f>
        <v>27157</v>
      </c>
      <c r="D80" s="21" t="s">
        <v>71</v>
      </c>
    </row>
    <row r="81" spans="1:4" ht="17.25" customHeight="1" x14ac:dyDescent="0.2">
      <c r="A81" s="20" t="s">
        <v>146</v>
      </c>
      <c r="B81" s="98" t="s">
        <v>147</v>
      </c>
      <c r="C81" s="23">
        <v>20638</v>
      </c>
      <c r="D81" s="21" t="s">
        <v>47</v>
      </c>
    </row>
    <row r="82" spans="1:4" ht="17.25" customHeight="1" x14ac:dyDescent="0.2">
      <c r="A82" s="20" t="s">
        <v>148</v>
      </c>
      <c r="B82" s="96"/>
      <c r="C82" s="23">
        <v>23578</v>
      </c>
      <c r="D82" s="21" t="s">
        <v>48</v>
      </c>
    </row>
    <row r="83" spans="1:4" ht="17.25" customHeight="1" x14ac:dyDescent="0.2">
      <c r="A83" s="20" t="s">
        <v>149</v>
      </c>
      <c r="B83" s="97"/>
      <c r="C83" s="23">
        <f>C82+5280</f>
        <v>28858</v>
      </c>
      <c r="D83" s="21" t="s">
        <v>71</v>
      </c>
    </row>
    <row r="84" spans="1:4" ht="17.25" customHeight="1" x14ac:dyDescent="0.2">
      <c r="A84" s="20" t="s">
        <v>150</v>
      </c>
      <c r="B84" s="98" t="s">
        <v>151</v>
      </c>
      <c r="C84" s="23">
        <v>21783</v>
      </c>
      <c r="D84" s="21" t="s">
        <v>47</v>
      </c>
    </row>
    <row r="85" spans="1:4" ht="17.25" customHeight="1" x14ac:dyDescent="0.2">
      <c r="A85" s="20" t="s">
        <v>152</v>
      </c>
      <c r="B85" s="96"/>
      <c r="C85" s="23">
        <v>24723</v>
      </c>
      <c r="D85" s="21" t="s">
        <v>48</v>
      </c>
    </row>
    <row r="86" spans="1:4" ht="17.25" customHeight="1" x14ac:dyDescent="0.2">
      <c r="A86" s="20" t="s">
        <v>153</v>
      </c>
      <c r="B86" s="97"/>
      <c r="C86" s="23">
        <f>C85+5280</f>
        <v>30003</v>
      </c>
      <c r="D86" s="21" t="s">
        <v>71</v>
      </c>
    </row>
    <row r="87" spans="1:4" ht="17.25" customHeight="1" x14ac:dyDescent="0.2">
      <c r="A87" s="20" t="s">
        <v>154</v>
      </c>
      <c r="B87" s="98" t="s">
        <v>155</v>
      </c>
      <c r="C87" s="23">
        <v>22423</v>
      </c>
      <c r="D87" s="21" t="s">
        <v>47</v>
      </c>
    </row>
    <row r="88" spans="1:4" ht="17.25" customHeight="1" x14ac:dyDescent="0.2">
      <c r="A88" s="20" t="s">
        <v>156</v>
      </c>
      <c r="B88" s="96"/>
      <c r="C88" s="23">
        <v>25363</v>
      </c>
      <c r="D88" s="21" t="s">
        <v>48</v>
      </c>
    </row>
    <row r="89" spans="1:4" ht="17.25" customHeight="1" x14ac:dyDescent="0.2">
      <c r="A89" s="20" t="s">
        <v>157</v>
      </c>
      <c r="B89" s="97"/>
      <c r="C89" s="23">
        <f>C88+5280</f>
        <v>30643</v>
      </c>
      <c r="D89" s="21" t="s">
        <v>71</v>
      </c>
    </row>
    <row r="90" spans="1:4" ht="17.25" customHeight="1" x14ac:dyDescent="0.2">
      <c r="A90" s="20" t="s">
        <v>158</v>
      </c>
      <c r="B90" s="98" t="s">
        <v>159</v>
      </c>
      <c r="C90" s="23">
        <v>23274</v>
      </c>
      <c r="D90" s="21" t="s">
        <v>47</v>
      </c>
    </row>
    <row r="91" spans="1:4" ht="17.25" customHeight="1" x14ac:dyDescent="0.2">
      <c r="A91" s="20" t="s">
        <v>160</v>
      </c>
      <c r="B91" s="96"/>
      <c r="C91" s="23">
        <v>26214</v>
      </c>
      <c r="D91" s="21" t="s">
        <v>48</v>
      </c>
    </row>
    <row r="92" spans="1:4" ht="17.25" customHeight="1" x14ac:dyDescent="0.2">
      <c r="A92" s="20" t="s">
        <v>161</v>
      </c>
      <c r="B92" s="97"/>
      <c r="C92" s="23">
        <f>C91+5280</f>
        <v>31494</v>
      </c>
      <c r="D92" s="21" t="s">
        <v>71</v>
      </c>
    </row>
    <row r="93" spans="1:4" ht="17.25" customHeight="1" x14ac:dyDescent="0.2">
      <c r="A93" s="20" t="s">
        <v>162</v>
      </c>
      <c r="B93" s="98" t="s">
        <v>163</v>
      </c>
      <c r="C93" s="23">
        <v>22339</v>
      </c>
      <c r="D93" s="21" t="s">
        <v>47</v>
      </c>
    </row>
    <row r="94" spans="1:4" ht="17.25" customHeight="1" x14ac:dyDescent="0.2">
      <c r="A94" s="20" t="s">
        <v>15</v>
      </c>
      <c r="B94" s="96"/>
      <c r="C94" s="23">
        <v>25279</v>
      </c>
      <c r="D94" s="21" t="s">
        <v>48</v>
      </c>
    </row>
    <row r="95" spans="1:4" ht="17.25" customHeight="1" x14ac:dyDescent="0.2">
      <c r="A95" s="20" t="s">
        <v>36</v>
      </c>
      <c r="B95" s="97"/>
      <c r="C95" s="23">
        <f>C94+5280</f>
        <v>30559</v>
      </c>
      <c r="D95" s="21" t="s">
        <v>71</v>
      </c>
    </row>
    <row r="96" spans="1:4" ht="17.25" customHeight="1" x14ac:dyDescent="0.2">
      <c r="A96" s="20" t="s">
        <v>164</v>
      </c>
      <c r="B96" s="98" t="s">
        <v>165</v>
      </c>
      <c r="C96" s="23">
        <v>23484</v>
      </c>
      <c r="D96" s="21" t="s">
        <v>47</v>
      </c>
    </row>
    <row r="97" spans="1:4" ht="17.25" customHeight="1" x14ac:dyDescent="0.2">
      <c r="A97" s="20" t="s">
        <v>166</v>
      </c>
      <c r="B97" s="96"/>
      <c r="C97" s="23">
        <v>26424</v>
      </c>
      <c r="D97" s="21" t="s">
        <v>48</v>
      </c>
    </row>
    <row r="98" spans="1:4" ht="17.25" customHeight="1" x14ac:dyDescent="0.2">
      <c r="A98" s="20" t="s">
        <v>167</v>
      </c>
      <c r="B98" s="97"/>
      <c r="C98" s="23">
        <f>C97+5280</f>
        <v>31704</v>
      </c>
      <c r="D98" s="21" t="s">
        <v>71</v>
      </c>
    </row>
    <row r="99" spans="1:4" ht="17.25" customHeight="1" x14ac:dyDescent="0.2">
      <c r="A99" s="20" t="s">
        <v>168</v>
      </c>
      <c r="B99" s="98" t="s">
        <v>169</v>
      </c>
      <c r="C99" s="23">
        <v>24124</v>
      </c>
      <c r="D99" s="21" t="s">
        <v>47</v>
      </c>
    </row>
    <row r="100" spans="1:4" ht="17.25" customHeight="1" x14ac:dyDescent="0.2">
      <c r="A100" s="20" t="s">
        <v>16</v>
      </c>
      <c r="B100" s="96"/>
      <c r="C100" s="23">
        <v>27064</v>
      </c>
      <c r="D100" s="21" t="s">
        <v>48</v>
      </c>
    </row>
    <row r="101" spans="1:4" ht="17.25" customHeight="1" x14ac:dyDescent="0.2">
      <c r="A101" s="20" t="s">
        <v>37</v>
      </c>
      <c r="B101" s="97"/>
      <c r="C101" s="23">
        <f>C100+5280</f>
        <v>32344</v>
      </c>
      <c r="D101" s="21" t="s">
        <v>71</v>
      </c>
    </row>
    <row r="102" spans="1:4" ht="17.25" customHeight="1" x14ac:dyDescent="0.2">
      <c r="A102" s="20" t="s">
        <v>170</v>
      </c>
      <c r="B102" s="98" t="s">
        <v>171</v>
      </c>
      <c r="C102" s="23">
        <v>24975</v>
      </c>
      <c r="D102" s="21" t="s">
        <v>47</v>
      </c>
    </row>
    <row r="103" spans="1:4" ht="17.25" customHeight="1" x14ac:dyDescent="0.2">
      <c r="A103" s="20" t="s">
        <v>172</v>
      </c>
      <c r="B103" s="96"/>
      <c r="C103" s="23">
        <v>27915</v>
      </c>
      <c r="D103" s="21" t="s">
        <v>48</v>
      </c>
    </row>
    <row r="104" spans="1:4" ht="17.25" customHeight="1" x14ac:dyDescent="0.2">
      <c r="A104" s="20" t="s">
        <v>173</v>
      </c>
      <c r="B104" s="97"/>
      <c r="C104" s="23">
        <f>C103+5280</f>
        <v>33195</v>
      </c>
      <c r="D104" s="21" t="s">
        <v>71</v>
      </c>
    </row>
    <row r="105" spans="1:4" ht="17.25" customHeight="1" x14ac:dyDescent="0.2">
      <c r="A105" s="20" t="s">
        <v>174</v>
      </c>
      <c r="B105" s="98" t="s">
        <v>175</v>
      </c>
      <c r="C105" s="23">
        <v>24629</v>
      </c>
      <c r="D105" s="21" t="s">
        <v>47</v>
      </c>
    </row>
    <row r="106" spans="1:4" ht="17.25" customHeight="1" x14ac:dyDescent="0.2">
      <c r="A106" s="20" t="s">
        <v>176</v>
      </c>
      <c r="B106" s="96"/>
      <c r="C106" s="23">
        <v>27569</v>
      </c>
      <c r="D106" s="21" t="s">
        <v>48</v>
      </c>
    </row>
    <row r="107" spans="1:4" ht="17.25" customHeight="1" x14ac:dyDescent="0.2">
      <c r="A107" s="20" t="s">
        <v>177</v>
      </c>
      <c r="B107" s="97"/>
      <c r="C107" s="23">
        <f>C106+5280</f>
        <v>32849</v>
      </c>
      <c r="D107" s="21" t="s">
        <v>71</v>
      </c>
    </row>
    <row r="108" spans="1:4" ht="17.25" customHeight="1" x14ac:dyDescent="0.2">
      <c r="A108" s="20" t="s">
        <v>178</v>
      </c>
      <c r="B108" s="98" t="s">
        <v>179</v>
      </c>
      <c r="C108" s="24">
        <v>25269</v>
      </c>
      <c r="D108" s="21" t="s">
        <v>47</v>
      </c>
    </row>
    <row r="109" spans="1:4" ht="17.25" customHeight="1" x14ac:dyDescent="0.2">
      <c r="A109" s="20" t="s">
        <v>180</v>
      </c>
      <c r="B109" s="96"/>
      <c r="C109" s="24">
        <v>28209</v>
      </c>
      <c r="D109" s="21" t="s">
        <v>48</v>
      </c>
    </row>
    <row r="110" spans="1:4" ht="17.25" customHeight="1" x14ac:dyDescent="0.2">
      <c r="A110" s="20" t="s">
        <v>181</v>
      </c>
      <c r="B110" s="97"/>
      <c r="C110" s="23">
        <f>C109+5280</f>
        <v>33489</v>
      </c>
      <c r="D110" s="21" t="s">
        <v>71</v>
      </c>
    </row>
    <row r="111" spans="1:4" ht="17.25" customHeight="1" x14ac:dyDescent="0.2">
      <c r="A111" s="20" t="s">
        <v>182</v>
      </c>
      <c r="B111" s="98" t="s">
        <v>183</v>
      </c>
      <c r="C111" s="24">
        <v>26120</v>
      </c>
      <c r="D111" s="21" t="s">
        <v>47</v>
      </c>
    </row>
    <row r="112" spans="1:4" ht="17.25" customHeight="1" x14ac:dyDescent="0.2">
      <c r="A112" s="20" t="s">
        <v>184</v>
      </c>
      <c r="B112" s="96"/>
      <c r="C112" s="24">
        <v>29060</v>
      </c>
      <c r="D112" s="21" t="s">
        <v>48</v>
      </c>
    </row>
    <row r="113" spans="1:4" ht="17.25" customHeight="1" x14ac:dyDescent="0.2">
      <c r="A113" s="20" t="s">
        <v>185</v>
      </c>
      <c r="B113" s="97"/>
      <c r="C113" s="23">
        <f>C112+5280</f>
        <v>34340</v>
      </c>
      <c r="D113" s="21" t="s">
        <v>71</v>
      </c>
    </row>
    <row r="114" spans="1:4" ht="17.25" customHeight="1" x14ac:dyDescent="0.2">
      <c r="A114" s="20" t="s">
        <v>186</v>
      </c>
      <c r="B114" s="98" t="s">
        <v>187</v>
      </c>
      <c r="C114" s="24">
        <v>25909</v>
      </c>
      <c r="D114" s="21" t="s">
        <v>47</v>
      </c>
    </row>
    <row r="115" spans="1:4" ht="17.25" customHeight="1" x14ac:dyDescent="0.2">
      <c r="A115" s="20" t="s">
        <v>17</v>
      </c>
      <c r="B115" s="96"/>
      <c r="C115" s="24">
        <v>28849</v>
      </c>
      <c r="D115" s="21" t="s">
        <v>48</v>
      </c>
    </row>
    <row r="116" spans="1:4" ht="17.25" customHeight="1" x14ac:dyDescent="0.2">
      <c r="A116" s="20" t="s">
        <v>38</v>
      </c>
      <c r="B116" s="97"/>
      <c r="C116" s="24">
        <v>34057</v>
      </c>
      <c r="D116" s="21" t="s">
        <v>71</v>
      </c>
    </row>
    <row r="117" spans="1:4" ht="17.25" customHeight="1" x14ac:dyDescent="0.2">
      <c r="A117" s="20" t="s">
        <v>188</v>
      </c>
      <c r="B117" s="98" t="s">
        <v>189</v>
      </c>
      <c r="C117" s="24">
        <v>26760</v>
      </c>
      <c r="D117" s="21" t="s">
        <v>47</v>
      </c>
    </row>
    <row r="118" spans="1:4" ht="17.25" customHeight="1" x14ac:dyDescent="0.2">
      <c r="A118" s="20" t="s">
        <v>190</v>
      </c>
      <c r="B118" s="96"/>
      <c r="C118" s="24">
        <v>29700</v>
      </c>
      <c r="D118" s="21" t="s">
        <v>48</v>
      </c>
    </row>
    <row r="119" spans="1:4" ht="17.25" customHeight="1" x14ac:dyDescent="0.2">
      <c r="A119" s="20" t="s">
        <v>191</v>
      </c>
      <c r="B119" s="97"/>
      <c r="C119" s="24">
        <v>34908</v>
      </c>
      <c r="D119" s="21" t="s">
        <v>71</v>
      </c>
    </row>
    <row r="120" spans="1:4" ht="17.25" customHeight="1" x14ac:dyDescent="0.2">
      <c r="A120" s="20" t="s">
        <v>264</v>
      </c>
      <c r="B120" s="98" t="s">
        <v>267</v>
      </c>
      <c r="C120" s="24">
        <v>27611</v>
      </c>
      <c r="D120" s="21" t="s">
        <v>47</v>
      </c>
    </row>
    <row r="121" spans="1:4" ht="17.25" customHeight="1" x14ac:dyDescent="0.2">
      <c r="A121" s="20" t="s">
        <v>265</v>
      </c>
      <c r="B121" s="96"/>
      <c r="C121" s="24">
        <v>30551</v>
      </c>
      <c r="D121" s="21" t="s">
        <v>48</v>
      </c>
    </row>
    <row r="122" spans="1:4" ht="17.25" customHeight="1" x14ac:dyDescent="0.2">
      <c r="A122" s="20" t="s">
        <v>266</v>
      </c>
      <c r="B122" s="97"/>
      <c r="C122" s="24">
        <v>35759</v>
      </c>
      <c r="D122" s="21" t="s">
        <v>71</v>
      </c>
    </row>
    <row r="123" spans="1:4" ht="17.25" customHeight="1" x14ac:dyDescent="0.2">
      <c r="A123" s="20" t="s">
        <v>192</v>
      </c>
      <c r="B123" s="98" t="s">
        <v>193</v>
      </c>
      <c r="C123" s="24">
        <v>16852</v>
      </c>
      <c r="D123" s="21" t="s">
        <v>47</v>
      </c>
    </row>
    <row r="124" spans="1:4" ht="17.25" customHeight="1" x14ac:dyDescent="0.2">
      <c r="A124" s="20" t="s">
        <v>18</v>
      </c>
      <c r="B124" s="96"/>
      <c r="C124" s="24">
        <v>19981</v>
      </c>
      <c r="D124" s="21" t="s">
        <v>48</v>
      </c>
    </row>
    <row r="125" spans="1:4" ht="17.25" customHeight="1" x14ac:dyDescent="0.2">
      <c r="A125" s="20" t="s">
        <v>39</v>
      </c>
      <c r="B125" s="97"/>
      <c r="C125" s="23">
        <f>C124+5880</f>
        <v>25861</v>
      </c>
      <c r="D125" s="21" t="s">
        <v>71</v>
      </c>
    </row>
    <row r="126" spans="1:4" ht="17.25" customHeight="1" x14ac:dyDescent="0.2">
      <c r="A126" s="20" t="s">
        <v>194</v>
      </c>
      <c r="B126" s="98" t="s">
        <v>195</v>
      </c>
      <c r="C126" s="24">
        <v>18464</v>
      </c>
      <c r="D126" s="21" t="s">
        <v>47</v>
      </c>
    </row>
    <row r="127" spans="1:4" ht="17.25" customHeight="1" x14ac:dyDescent="0.2">
      <c r="A127" s="20" t="s">
        <v>196</v>
      </c>
      <c r="B127" s="96"/>
      <c r="C127" s="24">
        <v>21593</v>
      </c>
      <c r="D127" s="21" t="s">
        <v>48</v>
      </c>
    </row>
    <row r="128" spans="1:4" ht="17.25" customHeight="1" x14ac:dyDescent="0.2">
      <c r="A128" s="20" t="s">
        <v>197</v>
      </c>
      <c r="B128" s="97"/>
      <c r="C128" s="23">
        <f>C127+5880</f>
        <v>27473</v>
      </c>
      <c r="D128" s="21" t="s">
        <v>71</v>
      </c>
    </row>
    <row r="129" spans="1:4" ht="17.25" customHeight="1" x14ac:dyDescent="0.2">
      <c r="A129" s="20" t="s">
        <v>198</v>
      </c>
      <c r="B129" s="98" t="s">
        <v>199</v>
      </c>
      <c r="C129" s="24">
        <v>20165</v>
      </c>
      <c r="D129" s="21" t="s">
        <v>47</v>
      </c>
    </row>
    <row r="130" spans="1:4" ht="17.25" customHeight="1" x14ac:dyDescent="0.2">
      <c r="A130" s="20" t="s">
        <v>19</v>
      </c>
      <c r="B130" s="96"/>
      <c r="C130" s="24">
        <v>23294</v>
      </c>
      <c r="D130" s="21" t="s">
        <v>48</v>
      </c>
    </row>
    <row r="131" spans="1:4" ht="17.25" customHeight="1" x14ac:dyDescent="0.2">
      <c r="A131" s="20" t="s">
        <v>40</v>
      </c>
      <c r="B131" s="97"/>
      <c r="C131" s="23">
        <f>C130+5880</f>
        <v>29174</v>
      </c>
      <c r="D131" s="21" t="s">
        <v>71</v>
      </c>
    </row>
    <row r="132" spans="1:4" ht="17.25" customHeight="1" x14ac:dyDescent="0.2">
      <c r="A132" s="20" t="s">
        <v>200</v>
      </c>
      <c r="B132" s="93" t="s">
        <v>201</v>
      </c>
      <c r="C132" s="24">
        <v>21310</v>
      </c>
      <c r="D132" s="21" t="s">
        <v>47</v>
      </c>
    </row>
    <row r="133" spans="1:4" ht="17.25" customHeight="1" x14ac:dyDescent="0.2">
      <c r="A133" s="20" t="s">
        <v>202</v>
      </c>
      <c r="B133" s="94"/>
      <c r="C133" s="24">
        <v>24439</v>
      </c>
      <c r="D133" s="21" t="s">
        <v>48</v>
      </c>
    </row>
    <row r="134" spans="1:4" ht="17.25" customHeight="1" x14ac:dyDescent="0.2">
      <c r="A134" s="20" t="s">
        <v>203</v>
      </c>
      <c r="B134" s="95"/>
      <c r="C134" s="23">
        <f>C133+5880</f>
        <v>30319</v>
      </c>
      <c r="D134" s="21" t="s">
        <v>71</v>
      </c>
    </row>
    <row r="135" spans="1:4" ht="17.25" customHeight="1" x14ac:dyDescent="0.2">
      <c r="A135" s="20" t="s">
        <v>204</v>
      </c>
      <c r="B135" s="98" t="s">
        <v>205</v>
      </c>
      <c r="C135" s="24">
        <v>21950</v>
      </c>
      <c r="D135" s="21" t="s">
        <v>47</v>
      </c>
    </row>
    <row r="136" spans="1:4" ht="17.25" customHeight="1" x14ac:dyDescent="0.2">
      <c r="A136" s="20" t="s">
        <v>20</v>
      </c>
      <c r="B136" s="96"/>
      <c r="C136" s="24">
        <v>25079</v>
      </c>
      <c r="D136" s="21" t="s">
        <v>48</v>
      </c>
    </row>
    <row r="137" spans="1:4" ht="17.25" customHeight="1" x14ac:dyDescent="0.2">
      <c r="A137" s="20" t="s">
        <v>41</v>
      </c>
      <c r="B137" s="97"/>
      <c r="C137" s="24">
        <v>30959</v>
      </c>
      <c r="D137" s="21" t="s">
        <v>71</v>
      </c>
    </row>
    <row r="138" spans="1:4" ht="17.25" customHeight="1" x14ac:dyDescent="0.2">
      <c r="A138" s="20" t="s">
        <v>206</v>
      </c>
      <c r="B138" s="98" t="s">
        <v>207</v>
      </c>
      <c r="C138" s="24">
        <v>22801</v>
      </c>
      <c r="D138" s="21" t="s">
        <v>47</v>
      </c>
    </row>
    <row r="139" spans="1:4" ht="17.25" customHeight="1" x14ac:dyDescent="0.2">
      <c r="A139" s="20" t="s">
        <v>208</v>
      </c>
      <c r="B139" s="96"/>
      <c r="C139" s="24">
        <v>25930</v>
      </c>
      <c r="D139" s="21" t="s">
        <v>48</v>
      </c>
    </row>
    <row r="140" spans="1:4" ht="17.25" customHeight="1" x14ac:dyDescent="0.2">
      <c r="A140" s="20" t="s">
        <v>209</v>
      </c>
      <c r="B140" s="97"/>
      <c r="C140" s="24">
        <v>31810</v>
      </c>
      <c r="D140" s="21" t="s">
        <v>71</v>
      </c>
    </row>
    <row r="141" spans="1:4" ht="17.25" customHeight="1" x14ac:dyDescent="0.2">
      <c r="A141" s="20" t="s">
        <v>210</v>
      </c>
      <c r="B141" s="98" t="s">
        <v>211</v>
      </c>
      <c r="C141" s="23">
        <v>20076</v>
      </c>
      <c r="D141" s="21" t="s">
        <v>47</v>
      </c>
    </row>
    <row r="142" spans="1:4" ht="17.25" customHeight="1" x14ac:dyDescent="0.2">
      <c r="A142" s="20" t="s">
        <v>212</v>
      </c>
      <c r="B142" s="96"/>
      <c r="C142" s="24">
        <v>23205</v>
      </c>
      <c r="D142" s="21" t="s">
        <v>48</v>
      </c>
    </row>
    <row r="143" spans="1:4" ht="17.25" customHeight="1" x14ac:dyDescent="0.2">
      <c r="A143" s="20" t="s">
        <v>213</v>
      </c>
      <c r="B143" s="97"/>
      <c r="C143" s="23">
        <f>C142+5880</f>
        <v>29085</v>
      </c>
      <c r="D143" s="21" t="s">
        <v>71</v>
      </c>
    </row>
    <row r="144" spans="1:4" ht="17.25" customHeight="1" x14ac:dyDescent="0.2">
      <c r="A144" s="20" t="s">
        <v>214</v>
      </c>
      <c r="B144" s="98" t="s">
        <v>215</v>
      </c>
      <c r="C144" s="24">
        <v>21777</v>
      </c>
      <c r="D144" s="21" t="s">
        <v>47</v>
      </c>
    </row>
    <row r="145" spans="1:4" ht="17.25" customHeight="1" x14ac:dyDescent="0.2">
      <c r="A145" s="20" t="s">
        <v>216</v>
      </c>
      <c r="B145" s="96"/>
      <c r="C145" s="24">
        <v>24906</v>
      </c>
      <c r="D145" s="21" t="s">
        <v>48</v>
      </c>
    </row>
    <row r="146" spans="1:4" ht="17.25" customHeight="1" x14ac:dyDescent="0.2">
      <c r="A146" s="20" t="s">
        <v>217</v>
      </c>
      <c r="B146" s="97"/>
      <c r="C146" s="23">
        <f>C145+5880</f>
        <v>30786</v>
      </c>
      <c r="D146" s="21" t="s">
        <v>71</v>
      </c>
    </row>
    <row r="147" spans="1:4" ht="17.25" customHeight="1" x14ac:dyDescent="0.2">
      <c r="A147" s="20" t="s">
        <v>218</v>
      </c>
      <c r="B147" s="98" t="s">
        <v>219</v>
      </c>
      <c r="C147" s="24">
        <v>22922</v>
      </c>
      <c r="D147" s="21" t="s">
        <v>47</v>
      </c>
    </row>
    <row r="148" spans="1:4" ht="17.25" customHeight="1" x14ac:dyDescent="0.2">
      <c r="A148" s="20" t="s">
        <v>220</v>
      </c>
      <c r="B148" s="96"/>
      <c r="C148" s="24">
        <v>26051</v>
      </c>
      <c r="D148" s="21" t="s">
        <v>48</v>
      </c>
    </row>
    <row r="149" spans="1:4" ht="17.25" customHeight="1" x14ac:dyDescent="0.2">
      <c r="A149" s="20" t="s">
        <v>221</v>
      </c>
      <c r="B149" s="97"/>
      <c r="C149" s="23">
        <f>C148+5880</f>
        <v>31931</v>
      </c>
      <c r="D149" s="21" t="s">
        <v>71</v>
      </c>
    </row>
    <row r="150" spans="1:4" ht="17.25" customHeight="1" x14ac:dyDescent="0.2">
      <c r="A150" s="20" t="s">
        <v>222</v>
      </c>
      <c r="B150" s="98" t="s">
        <v>223</v>
      </c>
      <c r="C150" s="24">
        <v>23562</v>
      </c>
      <c r="D150" s="21" t="s">
        <v>47</v>
      </c>
    </row>
    <row r="151" spans="1:4" ht="17.25" customHeight="1" x14ac:dyDescent="0.2">
      <c r="A151" s="20" t="s">
        <v>224</v>
      </c>
      <c r="B151" s="96"/>
      <c r="C151" s="24">
        <v>26691</v>
      </c>
      <c r="D151" s="21" t="s">
        <v>48</v>
      </c>
    </row>
    <row r="152" spans="1:4" ht="17.25" customHeight="1" x14ac:dyDescent="0.2">
      <c r="A152" s="20" t="s">
        <v>225</v>
      </c>
      <c r="B152" s="97"/>
      <c r="C152" s="23">
        <f>C151+5880</f>
        <v>32571</v>
      </c>
      <c r="D152" s="21" t="s">
        <v>71</v>
      </c>
    </row>
    <row r="153" spans="1:4" ht="17.25" customHeight="1" x14ac:dyDescent="0.2">
      <c r="A153" s="20" t="s">
        <v>226</v>
      </c>
      <c r="B153" s="98" t="s">
        <v>227</v>
      </c>
      <c r="C153" s="24">
        <v>24413</v>
      </c>
      <c r="D153" s="21" t="s">
        <v>47</v>
      </c>
    </row>
    <row r="154" spans="1:4" ht="17.25" customHeight="1" x14ac:dyDescent="0.2">
      <c r="A154" s="20" t="s">
        <v>228</v>
      </c>
      <c r="B154" s="96"/>
      <c r="C154" s="24">
        <v>27542</v>
      </c>
      <c r="D154" s="21" t="s">
        <v>48</v>
      </c>
    </row>
    <row r="155" spans="1:4" ht="17.25" customHeight="1" x14ac:dyDescent="0.2">
      <c r="A155" s="20" t="s">
        <v>229</v>
      </c>
      <c r="B155" s="97"/>
      <c r="C155" s="23">
        <f>C154+5880</f>
        <v>33422</v>
      </c>
      <c r="D155" s="21" t="s">
        <v>71</v>
      </c>
    </row>
    <row r="156" spans="1:4" ht="17.25" customHeight="1" x14ac:dyDescent="0.2">
      <c r="A156" s="20" t="s">
        <v>230</v>
      </c>
      <c r="B156" s="98" t="s">
        <v>231</v>
      </c>
      <c r="C156" s="24">
        <v>23478</v>
      </c>
      <c r="D156" s="21" t="s">
        <v>47</v>
      </c>
    </row>
    <row r="157" spans="1:4" ht="17.25" customHeight="1" x14ac:dyDescent="0.2">
      <c r="A157" s="20" t="s">
        <v>21</v>
      </c>
      <c r="B157" s="96"/>
      <c r="C157" s="24">
        <v>26607</v>
      </c>
      <c r="D157" s="21" t="s">
        <v>48</v>
      </c>
    </row>
    <row r="158" spans="1:4" ht="17.25" customHeight="1" x14ac:dyDescent="0.2">
      <c r="A158" s="20" t="s">
        <v>42</v>
      </c>
      <c r="B158" s="97"/>
      <c r="C158" s="23">
        <f>C157+5880</f>
        <v>32487</v>
      </c>
      <c r="D158" s="21" t="s">
        <v>71</v>
      </c>
    </row>
    <row r="159" spans="1:4" ht="17.25" customHeight="1" x14ac:dyDescent="0.2">
      <c r="A159" s="20" t="s">
        <v>232</v>
      </c>
      <c r="B159" s="98" t="s">
        <v>233</v>
      </c>
      <c r="C159" s="24">
        <v>24623</v>
      </c>
      <c r="D159" s="21" t="s">
        <v>47</v>
      </c>
    </row>
    <row r="160" spans="1:4" ht="17.25" customHeight="1" x14ac:dyDescent="0.2">
      <c r="A160" s="20" t="s">
        <v>234</v>
      </c>
      <c r="B160" s="96"/>
      <c r="C160" s="24">
        <v>27752</v>
      </c>
      <c r="D160" s="21" t="s">
        <v>48</v>
      </c>
    </row>
    <row r="161" spans="1:4" ht="17.25" customHeight="1" x14ac:dyDescent="0.2">
      <c r="A161" s="20" t="s">
        <v>235</v>
      </c>
      <c r="B161" s="97"/>
      <c r="C161" s="23">
        <f>C160+5880</f>
        <v>33632</v>
      </c>
      <c r="D161" s="21" t="s">
        <v>71</v>
      </c>
    </row>
    <row r="162" spans="1:4" ht="17.25" customHeight="1" x14ac:dyDescent="0.2">
      <c r="A162" s="20" t="s">
        <v>236</v>
      </c>
      <c r="B162" s="98" t="s">
        <v>237</v>
      </c>
      <c r="C162" s="24">
        <v>25263</v>
      </c>
      <c r="D162" s="21" t="s">
        <v>47</v>
      </c>
    </row>
    <row r="163" spans="1:4" ht="17.25" customHeight="1" x14ac:dyDescent="0.2">
      <c r="A163" s="20" t="s">
        <v>22</v>
      </c>
      <c r="B163" s="96"/>
      <c r="C163" s="24">
        <v>28392</v>
      </c>
      <c r="D163" s="21" t="s">
        <v>48</v>
      </c>
    </row>
    <row r="164" spans="1:4" ht="17.25" customHeight="1" x14ac:dyDescent="0.2">
      <c r="A164" s="20" t="s">
        <v>43</v>
      </c>
      <c r="B164" s="97"/>
      <c r="C164" s="23">
        <f>C163+5880</f>
        <v>34272</v>
      </c>
      <c r="D164" s="21" t="s">
        <v>71</v>
      </c>
    </row>
    <row r="165" spans="1:4" ht="17.25" customHeight="1" x14ac:dyDescent="0.2">
      <c r="A165" s="20" t="s">
        <v>238</v>
      </c>
      <c r="B165" s="98" t="s">
        <v>239</v>
      </c>
      <c r="C165" s="24">
        <v>26114</v>
      </c>
      <c r="D165" s="21" t="s">
        <v>47</v>
      </c>
    </row>
    <row r="166" spans="1:4" ht="17.25" customHeight="1" x14ac:dyDescent="0.2">
      <c r="A166" s="20" t="s">
        <v>240</v>
      </c>
      <c r="B166" s="96"/>
      <c r="C166" s="24">
        <v>29243</v>
      </c>
      <c r="D166" s="21" t="s">
        <v>48</v>
      </c>
    </row>
    <row r="167" spans="1:4" ht="17.25" customHeight="1" x14ac:dyDescent="0.2">
      <c r="A167" s="20" t="s">
        <v>241</v>
      </c>
      <c r="B167" s="97"/>
      <c r="C167" s="23">
        <f>C166+5880</f>
        <v>35123</v>
      </c>
      <c r="D167" s="21" t="s">
        <v>71</v>
      </c>
    </row>
    <row r="168" spans="1:4" ht="17.25" customHeight="1" x14ac:dyDescent="0.2">
      <c r="A168" s="20" t="s">
        <v>242</v>
      </c>
      <c r="B168" s="98" t="s">
        <v>243</v>
      </c>
      <c r="C168" s="23">
        <v>25768</v>
      </c>
      <c r="D168" s="21" t="s">
        <v>47</v>
      </c>
    </row>
    <row r="169" spans="1:4" ht="17.25" customHeight="1" x14ac:dyDescent="0.2">
      <c r="A169" s="20" t="s">
        <v>244</v>
      </c>
      <c r="B169" s="96"/>
      <c r="C169" s="23">
        <v>28897</v>
      </c>
      <c r="D169" s="21" t="s">
        <v>48</v>
      </c>
    </row>
    <row r="170" spans="1:4" ht="17.25" customHeight="1" x14ac:dyDescent="0.2">
      <c r="A170" s="20" t="s">
        <v>245</v>
      </c>
      <c r="B170" s="97"/>
      <c r="C170" s="23">
        <f>C169+5880</f>
        <v>34777</v>
      </c>
      <c r="D170" s="21" t="s">
        <v>71</v>
      </c>
    </row>
    <row r="171" spans="1:4" ht="17.25" customHeight="1" x14ac:dyDescent="0.2">
      <c r="A171" s="20" t="s">
        <v>246</v>
      </c>
      <c r="B171" s="98" t="s">
        <v>247</v>
      </c>
      <c r="C171" s="24">
        <v>26408</v>
      </c>
      <c r="D171" s="21" t="s">
        <v>47</v>
      </c>
    </row>
    <row r="172" spans="1:4" ht="17.25" customHeight="1" x14ac:dyDescent="0.2">
      <c r="A172" s="20" t="s">
        <v>248</v>
      </c>
      <c r="B172" s="96"/>
      <c r="C172" s="24">
        <v>29537</v>
      </c>
      <c r="D172" s="21" t="s">
        <v>48</v>
      </c>
    </row>
    <row r="173" spans="1:4" ht="17.25" customHeight="1" x14ac:dyDescent="0.2">
      <c r="A173" s="20" t="s">
        <v>249</v>
      </c>
      <c r="B173" s="97"/>
      <c r="C173" s="23">
        <f>C172+5880</f>
        <v>35417</v>
      </c>
      <c r="D173" s="21" t="s">
        <v>71</v>
      </c>
    </row>
    <row r="174" spans="1:4" ht="17.25" customHeight="1" x14ac:dyDescent="0.2">
      <c r="A174" s="20" t="s">
        <v>250</v>
      </c>
      <c r="B174" s="98" t="s">
        <v>251</v>
      </c>
      <c r="C174" s="24">
        <v>27259</v>
      </c>
      <c r="D174" s="21" t="s">
        <v>47</v>
      </c>
    </row>
    <row r="175" spans="1:4" ht="17.25" customHeight="1" x14ac:dyDescent="0.2">
      <c r="A175" s="20" t="s">
        <v>252</v>
      </c>
      <c r="B175" s="96"/>
      <c r="C175" s="24">
        <v>30388</v>
      </c>
      <c r="D175" s="21" t="s">
        <v>48</v>
      </c>
    </row>
    <row r="176" spans="1:4" ht="17.25" customHeight="1" x14ac:dyDescent="0.2">
      <c r="A176" s="20" t="s">
        <v>253</v>
      </c>
      <c r="B176" s="97"/>
      <c r="C176" s="23">
        <f>C175+5880</f>
        <v>36268</v>
      </c>
      <c r="D176" s="21" t="s">
        <v>71</v>
      </c>
    </row>
    <row r="177" spans="1:4" ht="17.25" customHeight="1" x14ac:dyDescent="0.2">
      <c r="A177" s="20" t="s">
        <v>254</v>
      </c>
      <c r="B177" s="98" t="s">
        <v>255</v>
      </c>
      <c r="C177" s="24">
        <v>27048</v>
      </c>
      <c r="D177" s="21" t="s">
        <v>47</v>
      </c>
    </row>
    <row r="178" spans="1:4" ht="17.25" customHeight="1" x14ac:dyDescent="0.2">
      <c r="A178" s="20" t="s">
        <v>23</v>
      </c>
      <c r="B178" s="96"/>
      <c r="C178" s="24">
        <v>30177</v>
      </c>
      <c r="D178" s="21" t="s">
        <v>48</v>
      </c>
    </row>
    <row r="179" spans="1:4" ht="17.25" customHeight="1" x14ac:dyDescent="0.2">
      <c r="A179" s="20" t="s">
        <v>44</v>
      </c>
      <c r="B179" s="97"/>
      <c r="C179" s="24">
        <v>36057</v>
      </c>
      <c r="D179" s="21" t="s">
        <v>71</v>
      </c>
    </row>
    <row r="180" spans="1:4" ht="17.25" customHeight="1" x14ac:dyDescent="0.2">
      <c r="A180" s="20" t="s">
        <v>256</v>
      </c>
      <c r="B180" s="98" t="s">
        <v>257</v>
      </c>
      <c r="C180" s="24">
        <v>27899</v>
      </c>
      <c r="D180" s="21" t="s">
        <v>47</v>
      </c>
    </row>
    <row r="181" spans="1:4" ht="17.25" customHeight="1" x14ac:dyDescent="0.2">
      <c r="A181" s="20" t="s">
        <v>258</v>
      </c>
      <c r="B181" s="96"/>
      <c r="C181" s="24">
        <v>31028</v>
      </c>
      <c r="D181" s="21" t="s">
        <v>48</v>
      </c>
    </row>
    <row r="182" spans="1:4" ht="17.25" customHeight="1" x14ac:dyDescent="0.2">
      <c r="A182" s="20" t="s">
        <v>259</v>
      </c>
      <c r="B182" s="97"/>
      <c r="C182" s="24">
        <v>36908</v>
      </c>
      <c r="D182" s="21" t="s">
        <v>71</v>
      </c>
    </row>
    <row r="183" spans="1:4" ht="17.25" customHeight="1" x14ac:dyDescent="0.2">
      <c r="A183" s="25" t="s">
        <v>260</v>
      </c>
      <c r="B183" s="99" t="s">
        <v>261</v>
      </c>
      <c r="C183" s="24">
        <v>27899</v>
      </c>
      <c r="D183" s="21" t="s">
        <v>47</v>
      </c>
    </row>
    <row r="184" spans="1:4" ht="17.25" customHeight="1" x14ac:dyDescent="0.2">
      <c r="A184" s="25" t="s">
        <v>262</v>
      </c>
      <c r="B184" s="99"/>
      <c r="C184" s="24">
        <v>31028</v>
      </c>
      <c r="D184" s="21" t="s">
        <v>48</v>
      </c>
    </row>
    <row r="185" spans="1:4" ht="17.25" customHeight="1" x14ac:dyDescent="0.2">
      <c r="A185" s="25" t="s">
        <v>263</v>
      </c>
      <c r="B185" s="99"/>
      <c r="C185" s="24">
        <v>36908</v>
      </c>
      <c r="D185" s="21" t="s">
        <v>71</v>
      </c>
    </row>
  </sheetData>
  <mergeCells count="62">
    <mergeCell ref="B183:B185"/>
    <mergeCell ref="B165:B167"/>
    <mergeCell ref="B168:B170"/>
    <mergeCell ref="B171:B173"/>
    <mergeCell ref="B174:B176"/>
    <mergeCell ref="B177:B179"/>
    <mergeCell ref="B180:B182"/>
    <mergeCell ref="B162:B164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26:B128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3:B125"/>
    <mergeCell ref="B120:B122"/>
    <mergeCell ref="B87:B89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51:B53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A1:D1"/>
    <mergeCell ref="B15:B17"/>
    <mergeCell ref="B3:B5"/>
    <mergeCell ref="B6:B8"/>
    <mergeCell ref="B9:B11"/>
    <mergeCell ref="B12:B14"/>
  </mergeCells>
  <pageMargins left="0.45" right="0.18" top="0.18" bottom="0.19" header="0.17" footer="0.1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sqref="A1:B1"/>
    </sheetView>
  </sheetViews>
  <sheetFormatPr defaultRowHeight="13.5" customHeight="1" x14ac:dyDescent="0.2"/>
  <cols>
    <col min="1" max="1" width="58" style="10" customWidth="1"/>
    <col min="2" max="2" width="16.28515625" style="69" customWidth="1"/>
    <col min="3" max="16384" width="9.140625" style="10"/>
  </cols>
  <sheetData>
    <row r="1" spans="1:2" ht="22.5" customHeight="1" thickBot="1" x14ac:dyDescent="0.25">
      <c r="A1" s="90" t="s">
        <v>477</v>
      </c>
      <c r="B1" s="91"/>
    </row>
    <row r="2" spans="1:2" ht="13.5" customHeight="1" thickBot="1" x14ac:dyDescent="0.25">
      <c r="A2" s="44" t="s">
        <v>0</v>
      </c>
      <c r="B2" s="53" t="s">
        <v>557</v>
      </c>
    </row>
    <row r="3" spans="1:2" ht="13.5" customHeight="1" x14ac:dyDescent="0.2">
      <c r="A3" s="12" t="s">
        <v>327</v>
      </c>
      <c r="B3" s="68">
        <v>6520</v>
      </c>
    </row>
    <row r="4" spans="1:2" ht="13.5" customHeight="1" x14ac:dyDescent="0.2">
      <c r="A4" s="12" t="s">
        <v>328</v>
      </c>
      <c r="B4" s="68">
        <v>5400</v>
      </c>
    </row>
    <row r="5" spans="1:2" ht="13.5" customHeight="1" x14ac:dyDescent="0.2">
      <c r="A5" s="12" t="s">
        <v>329</v>
      </c>
      <c r="B5" s="68">
        <v>4315</v>
      </c>
    </row>
    <row r="6" spans="1:2" ht="13.5" customHeight="1" x14ac:dyDescent="0.2">
      <c r="A6" s="12" t="s">
        <v>330</v>
      </c>
      <c r="B6" s="68">
        <v>6060</v>
      </c>
    </row>
    <row r="7" spans="1:2" ht="13.5" customHeight="1" x14ac:dyDescent="0.2">
      <c r="A7" s="12" t="s">
        <v>331</v>
      </c>
      <c r="B7" s="68">
        <v>4975</v>
      </c>
    </row>
    <row r="8" spans="1:2" ht="13.5" customHeight="1" x14ac:dyDescent="0.2">
      <c r="A8" s="12" t="s">
        <v>332</v>
      </c>
      <c r="B8" s="68">
        <v>8150</v>
      </c>
    </row>
    <row r="9" spans="1:2" ht="13.5" customHeight="1" x14ac:dyDescent="0.2">
      <c r="A9" s="12" t="s">
        <v>333</v>
      </c>
      <c r="B9" s="68">
        <v>9050</v>
      </c>
    </row>
    <row r="10" spans="1:2" ht="13.5" customHeight="1" x14ac:dyDescent="0.2">
      <c r="A10" s="12" t="s">
        <v>334</v>
      </c>
      <c r="B10" s="68">
        <v>3620</v>
      </c>
    </row>
    <row r="11" spans="1:2" ht="13.5" customHeight="1" x14ac:dyDescent="0.2">
      <c r="A11" s="12" t="s">
        <v>335</v>
      </c>
      <c r="B11" s="68">
        <v>4410</v>
      </c>
    </row>
    <row r="12" spans="1:2" ht="13.5" customHeight="1" x14ac:dyDescent="0.2">
      <c r="A12" s="12" t="s">
        <v>336</v>
      </c>
      <c r="B12" s="68">
        <v>4109</v>
      </c>
    </row>
    <row r="13" spans="1:2" ht="13.5" customHeight="1" x14ac:dyDescent="0.2">
      <c r="A13" s="12" t="s">
        <v>337</v>
      </c>
      <c r="B13" s="68">
        <v>4847</v>
      </c>
    </row>
    <row r="14" spans="1:2" ht="13.5" customHeight="1" x14ac:dyDescent="0.2">
      <c r="A14" s="12" t="s">
        <v>338</v>
      </c>
      <c r="B14" s="68">
        <v>8549</v>
      </c>
    </row>
    <row r="15" spans="1:2" ht="13.5" customHeight="1" x14ac:dyDescent="0.2">
      <c r="A15" s="12" t="s">
        <v>339</v>
      </c>
      <c r="B15" s="68">
        <v>5390</v>
      </c>
    </row>
    <row r="16" spans="1:2" ht="13.5" customHeight="1" x14ac:dyDescent="0.2">
      <c r="A16" s="12" t="s">
        <v>340</v>
      </c>
      <c r="B16" s="68">
        <v>5660</v>
      </c>
    </row>
    <row r="17" spans="1:2" ht="13.5" customHeight="1" x14ac:dyDescent="0.2">
      <c r="A17" s="12" t="s">
        <v>341</v>
      </c>
      <c r="B17" s="68">
        <v>6370</v>
      </c>
    </row>
    <row r="18" spans="1:2" ht="13.5" customHeight="1" x14ac:dyDescent="0.2">
      <c r="A18" s="12" t="s">
        <v>342</v>
      </c>
      <c r="B18" s="68">
        <v>7070</v>
      </c>
    </row>
    <row r="19" spans="1:2" ht="13.5" customHeight="1" x14ac:dyDescent="0.2">
      <c r="A19" s="12" t="s">
        <v>343</v>
      </c>
      <c r="B19" s="68">
        <v>7730</v>
      </c>
    </row>
    <row r="20" spans="1:2" ht="13.5" customHeight="1" x14ac:dyDescent="0.2">
      <c r="A20" s="12" t="s">
        <v>344</v>
      </c>
      <c r="B20" s="68">
        <v>3068</v>
      </c>
    </row>
    <row r="21" spans="1:2" ht="13.5" customHeight="1" x14ac:dyDescent="0.2">
      <c r="A21" s="12" t="s">
        <v>345</v>
      </c>
      <c r="B21" s="68">
        <v>3737</v>
      </c>
    </row>
    <row r="22" spans="1:2" ht="13.5" customHeight="1" x14ac:dyDescent="0.2">
      <c r="A22" s="12" t="s">
        <v>346</v>
      </c>
      <c r="B22" s="68">
        <v>24610</v>
      </c>
    </row>
    <row r="23" spans="1:2" ht="13.5" customHeight="1" x14ac:dyDescent="0.2">
      <c r="A23" s="12" t="s">
        <v>347</v>
      </c>
      <c r="B23" s="68">
        <v>3927</v>
      </c>
    </row>
    <row r="24" spans="1:2" ht="13.5" customHeight="1" x14ac:dyDescent="0.2">
      <c r="A24" s="12" t="s">
        <v>348</v>
      </c>
      <c r="B24" s="68">
        <v>4200</v>
      </c>
    </row>
    <row r="25" spans="1:2" ht="13.5" customHeight="1" x14ac:dyDescent="0.2">
      <c r="A25" s="12" t="s">
        <v>349</v>
      </c>
      <c r="B25" s="68">
        <v>4922</v>
      </c>
    </row>
    <row r="26" spans="1:2" ht="13.5" customHeight="1" x14ac:dyDescent="0.2">
      <c r="A26" s="12" t="s">
        <v>350</v>
      </c>
      <c r="B26" s="68">
        <v>5250</v>
      </c>
    </row>
    <row r="27" spans="1:2" ht="13.5" customHeight="1" x14ac:dyDescent="0.2">
      <c r="A27" s="12" t="s">
        <v>351</v>
      </c>
      <c r="B27" s="68">
        <v>225</v>
      </c>
    </row>
  </sheetData>
  <sheetProtection selectLockedCells="1" selectUnlockedCells="1"/>
  <mergeCells count="1">
    <mergeCell ref="A1:B1"/>
  </mergeCells>
  <phoneticPr fontId="0" type="noConversion"/>
  <pageMargins left="0.52" right="0.19" top="0.24" bottom="0.57999999999999996" header="0.34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sqref="A1:B1"/>
    </sheetView>
  </sheetViews>
  <sheetFormatPr defaultRowHeight="15" customHeight="1" x14ac:dyDescent="0.2"/>
  <cols>
    <col min="1" max="1" width="59.42578125" style="4" customWidth="1"/>
    <col min="2" max="2" width="20.5703125" style="70" customWidth="1"/>
    <col min="3" max="16384" width="9.140625" style="4"/>
  </cols>
  <sheetData>
    <row r="1" spans="1:2" ht="24" customHeight="1" thickBot="1" x14ac:dyDescent="0.25">
      <c r="A1" s="90" t="s">
        <v>478</v>
      </c>
      <c r="B1" s="91"/>
    </row>
    <row r="2" spans="1:2" ht="15" customHeight="1" thickBot="1" x14ac:dyDescent="0.25">
      <c r="A2" s="44" t="s">
        <v>0</v>
      </c>
      <c r="B2" s="53" t="s">
        <v>557</v>
      </c>
    </row>
    <row r="3" spans="1:2" ht="15" customHeight="1" x14ac:dyDescent="0.2">
      <c r="A3" s="19" t="s">
        <v>352</v>
      </c>
      <c r="B3" s="58">
        <v>51337</v>
      </c>
    </row>
    <row r="4" spans="1:2" ht="15" customHeight="1" x14ac:dyDescent="0.2">
      <c r="A4" s="19" t="s">
        <v>353</v>
      </c>
      <c r="B4" s="58">
        <v>24431</v>
      </c>
    </row>
    <row r="5" spans="1:2" ht="15" customHeight="1" x14ac:dyDescent="0.2">
      <c r="A5" s="19" t="s">
        <v>354</v>
      </c>
      <c r="B5" s="58">
        <v>27852</v>
      </c>
    </row>
    <row r="6" spans="1:2" ht="15" customHeight="1" x14ac:dyDescent="0.2">
      <c r="A6" s="19" t="s">
        <v>355</v>
      </c>
      <c r="B6" s="58">
        <v>26950</v>
      </c>
    </row>
    <row r="7" spans="1:2" ht="15" customHeight="1" x14ac:dyDescent="0.2">
      <c r="A7" s="19" t="s">
        <v>356</v>
      </c>
      <c r="B7" s="58">
        <v>29348</v>
      </c>
    </row>
    <row r="8" spans="1:2" ht="15" customHeight="1" x14ac:dyDescent="0.2">
      <c r="A8" s="19" t="s">
        <v>357</v>
      </c>
      <c r="B8" s="58">
        <v>32769</v>
      </c>
    </row>
    <row r="9" spans="1:2" ht="15" customHeight="1" x14ac:dyDescent="0.2">
      <c r="A9" s="19" t="s">
        <v>358</v>
      </c>
      <c r="B9" s="58">
        <v>38434</v>
      </c>
    </row>
    <row r="10" spans="1:2" ht="15" customHeight="1" x14ac:dyDescent="0.2">
      <c r="A10" s="19" t="s">
        <v>359</v>
      </c>
      <c r="B10" s="58">
        <v>23650</v>
      </c>
    </row>
    <row r="11" spans="1:2" ht="15" customHeight="1" x14ac:dyDescent="0.2">
      <c r="A11" s="19" t="s">
        <v>360</v>
      </c>
      <c r="B11" s="58">
        <v>30338</v>
      </c>
    </row>
    <row r="12" spans="1:2" ht="15" customHeight="1" x14ac:dyDescent="0.2">
      <c r="A12" s="19" t="s">
        <v>361</v>
      </c>
      <c r="B12" s="58">
        <v>31042</v>
      </c>
    </row>
    <row r="13" spans="1:2" ht="15" customHeight="1" x14ac:dyDescent="0.2">
      <c r="A13" s="19" t="s">
        <v>362</v>
      </c>
      <c r="B13" s="58">
        <v>34738</v>
      </c>
    </row>
    <row r="14" spans="1:2" ht="15" customHeight="1" x14ac:dyDescent="0.2">
      <c r="A14" s="19" t="s">
        <v>363</v>
      </c>
      <c r="B14" s="58">
        <v>17116</v>
      </c>
    </row>
    <row r="15" spans="1:2" ht="15" customHeight="1" x14ac:dyDescent="0.2">
      <c r="A15" s="19" t="s">
        <v>364</v>
      </c>
      <c r="B15" s="58">
        <v>20108</v>
      </c>
    </row>
    <row r="16" spans="1:2" ht="15" customHeight="1" x14ac:dyDescent="0.2">
      <c r="A16" s="19" t="s">
        <v>365</v>
      </c>
      <c r="B16" s="58">
        <v>22682</v>
      </c>
    </row>
    <row r="17" spans="1:2" ht="15" customHeight="1" x14ac:dyDescent="0.2">
      <c r="A17" s="19" t="s">
        <v>366</v>
      </c>
      <c r="B17" s="58">
        <v>25256</v>
      </c>
    </row>
    <row r="18" spans="1:2" ht="15" customHeight="1" x14ac:dyDescent="0.2">
      <c r="A18" s="19" t="s">
        <v>367</v>
      </c>
      <c r="B18" s="58">
        <v>27830</v>
      </c>
    </row>
    <row r="19" spans="1:2" ht="15" customHeight="1" x14ac:dyDescent="0.2">
      <c r="A19" s="19" t="s">
        <v>368</v>
      </c>
      <c r="B19" s="58">
        <v>30404</v>
      </c>
    </row>
    <row r="20" spans="1:2" ht="15" customHeight="1" x14ac:dyDescent="0.2">
      <c r="A20" s="19" t="s">
        <v>369</v>
      </c>
      <c r="B20" s="58">
        <v>14993</v>
      </c>
    </row>
    <row r="21" spans="1:2" ht="15" customHeight="1" x14ac:dyDescent="0.2">
      <c r="A21" s="19" t="s">
        <v>370</v>
      </c>
      <c r="B21" s="58">
        <v>17534</v>
      </c>
    </row>
    <row r="22" spans="1:2" ht="15" customHeight="1" x14ac:dyDescent="0.2">
      <c r="A22" s="19" t="s">
        <v>371</v>
      </c>
      <c r="B22" s="58">
        <v>11836</v>
      </c>
    </row>
    <row r="23" spans="1:2" ht="15" customHeight="1" x14ac:dyDescent="0.2">
      <c r="A23" s="19" t="s">
        <v>372</v>
      </c>
      <c r="B23" s="58">
        <v>16478</v>
      </c>
    </row>
    <row r="24" spans="1:2" ht="15" customHeight="1" x14ac:dyDescent="0.2">
      <c r="A24" s="19" t="s">
        <v>373</v>
      </c>
      <c r="B24" s="58">
        <v>21120</v>
      </c>
    </row>
    <row r="25" spans="1:2" ht="15" customHeight="1" x14ac:dyDescent="0.2">
      <c r="A25" s="19" t="s">
        <v>374</v>
      </c>
      <c r="B25" s="58">
        <v>24816</v>
      </c>
    </row>
    <row r="26" spans="1:2" ht="15" customHeight="1" x14ac:dyDescent="0.2">
      <c r="A26" s="19" t="s">
        <v>375</v>
      </c>
      <c r="B26" s="58">
        <v>10362</v>
      </c>
    </row>
    <row r="27" spans="1:2" ht="15" customHeight="1" x14ac:dyDescent="0.2">
      <c r="A27" s="19" t="s">
        <v>376</v>
      </c>
      <c r="B27" s="58">
        <v>13783</v>
      </c>
    </row>
    <row r="28" spans="1:2" ht="15" customHeight="1" x14ac:dyDescent="0.2">
      <c r="A28" s="19" t="s">
        <v>377</v>
      </c>
      <c r="B28" s="58">
        <v>17204</v>
      </c>
    </row>
    <row r="29" spans="1:2" ht="15" customHeight="1" x14ac:dyDescent="0.2">
      <c r="A29" s="19" t="s">
        <v>378</v>
      </c>
      <c r="B29" s="58">
        <v>19778</v>
      </c>
    </row>
  </sheetData>
  <sheetProtection selectLockedCells="1" selectUnlockedCells="1"/>
  <mergeCells count="1">
    <mergeCell ref="A1:B1"/>
  </mergeCells>
  <pageMargins left="0.56999999999999995" right="0.25" top="0.75" bottom="3.22" header="0.42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E1"/>
    </sheetView>
  </sheetViews>
  <sheetFormatPr defaultRowHeight="12" customHeight="1" x14ac:dyDescent="0.2"/>
  <cols>
    <col min="1" max="1" width="71" style="79" customWidth="1"/>
    <col min="2" max="2" width="11.7109375" style="80" customWidth="1"/>
    <col min="3" max="3" width="17.5703125" style="79" customWidth="1"/>
    <col min="4" max="4" width="33.140625" style="79" customWidth="1"/>
    <col min="5" max="5" width="12.28515625" style="80" customWidth="1"/>
  </cols>
  <sheetData>
    <row r="1" spans="1:5" ht="18" customHeight="1" thickBot="1" x14ac:dyDescent="0.25">
      <c r="A1" s="107" t="s">
        <v>67</v>
      </c>
      <c r="B1" s="108"/>
      <c r="C1" s="108"/>
      <c r="D1" s="108"/>
      <c r="E1" s="108"/>
    </row>
    <row r="2" spans="1:5" ht="23.25" customHeight="1" thickBot="1" x14ac:dyDescent="0.25">
      <c r="A2" s="111" t="s">
        <v>66</v>
      </c>
      <c r="B2" s="112" t="s">
        <v>557</v>
      </c>
      <c r="C2" s="113" t="s">
        <v>67</v>
      </c>
      <c r="D2" s="114"/>
      <c r="E2" s="115" t="s">
        <v>557</v>
      </c>
    </row>
    <row r="3" spans="1:5" ht="12" customHeight="1" x14ac:dyDescent="0.2">
      <c r="A3" s="110" t="s">
        <v>268</v>
      </c>
      <c r="B3" s="49">
        <v>350</v>
      </c>
      <c r="C3" s="77" t="s">
        <v>49</v>
      </c>
      <c r="D3" s="78" t="s">
        <v>50</v>
      </c>
      <c r="E3" s="49">
        <f>(B15*4)+(B7*4)</f>
        <v>2180</v>
      </c>
    </row>
    <row r="4" spans="1:5" ht="12" customHeight="1" x14ac:dyDescent="0.2">
      <c r="A4" s="16" t="s">
        <v>269</v>
      </c>
      <c r="B4" s="23">
        <v>445</v>
      </c>
      <c r="C4" s="74" t="s">
        <v>49</v>
      </c>
      <c r="D4" s="75" t="s">
        <v>51</v>
      </c>
      <c r="E4" s="23">
        <f>(B15*4)+(B8*4)</f>
        <v>2400</v>
      </c>
    </row>
    <row r="5" spans="1:5" ht="12" customHeight="1" x14ac:dyDescent="0.2">
      <c r="A5" s="16" t="s">
        <v>270</v>
      </c>
      <c r="B5" s="23">
        <v>510</v>
      </c>
      <c r="C5" s="72" t="s">
        <v>49</v>
      </c>
      <c r="D5" s="73" t="s">
        <v>52</v>
      </c>
      <c r="E5" s="23">
        <f>(B15*4)+(B9*4)</f>
        <v>2620</v>
      </c>
    </row>
    <row r="6" spans="1:5" ht="12" customHeight="1" x14ac:dyDescent="0.2">
      <c r="A6" s="16" t="s">
        <v>271</v>
      </c>
      <c r="B6" s="23">
        <v>600</v>
      </c>
      <c r="C6" s="72" t="s">
        <v>49</v>
      </c>
      <c r="D6" s="73" t="s">
        <v>53</v>
      </c>
      <c r="E6" s="23">
        <f>(B15*4)+(B10*4)</f>
        <v>2980</v>
      </c>
    </row>
    <row r="7" spans="1:5" ht="12" customHeight="1" x14ac:dyDescent="0.2">
      <c r="A7" s="16" t="s">
        <v>272</v>
      </c>
      <c r="B7" s="23">
        <v>295</v>
      </c>
      <c r="C7" s="74" t="s">
        <v>49</v>
      </c>
      <c r="D7" s="75" t="s">
        <v>54</v>
      </c>
      <c r="E7" s="23">
        <f>(B15*4)+(B3*4)</f>
        <v>2400</v>
      </c>
    </row>
    <row r="8" spans="1:5" ht="12" customHeight="1" x14ac:dyDescent="0.2">
      <c r="A8" s="16" t="s">
        <v>273</v>
      </c>
      <c r="B8" s="23">
        <v>350</v>
      </c>
      <c r="C8" s="72" t="s">
        <v>49</v>
      </c>
      <c r="D8" s="73" t="s">
        <v>55</v>
      </c>
      <c r="E8" s="23">
        <f>(B15*4)+(B4*4)</f>
        <v>2780</v>
      </c>
    </row>
    <row r="9" spans="1:5" ht="12" customHeight="1" x14ac:dyDescent="0.2">
      <c r="A9" s="16" t="s">
        <v>274</v>
      </c>
      <c r="B9" s="23">
        <v>405</v>
      </c>
      <c r="C9" s="74" t="s">
        <v>49</v>
      </c>
      <c r="D9" s="75" t="s">
        <v>56</v>
      </c>
      <c r="E9" s="23">
        <f>(B15*4)+(B5*4)</f>
        <v>3040</v>
      </c>
    </row>
    <row r="10" spans="1:5" ht="12" customHeight="1" x14ac:dyDescent="0.2">
      <c r="A10" s="16" t="s">
        <v>275</v>
      </c>
      <c r="B10" s="23">
        <v>495</v>
      </c>
      <c r="C10" s="72" t="s">
        <v>49</v>
      </c>
      <c r="D10" s="73" t="s">
        <v>57</v>
      </c>
      <c r="E10" s="23">
        <f>(B15*4)+(B6*4)</f>
        <v>3400</v>
      </c>
    </row>
    <row r="11" spans="1:5" ht="12" customHeight="1" x14ac:dyDescent="0.2">
      <c r="A11" s="16" t="s">
        <v>276</v>
      </c>
      <c r="B11" s="23">
        <v>140</v>
      </c>
      <c r="C11" s="72" t="s">
        <v>49</v>
      </c>
      <c r="D11" s="73" t="s">
        <v>58</v>
      </c>
      <c r="E11" s="23">
        <f>(B18*4)+(B7*5)</f>
        <v>2735</v>
      </c>
    </row>
    <row r="12" spans="1:5" ht="12" customHeight="1" x14ac:dyDescent="0.2">
      <c r="A12" s="16" t="s">
        <v>277</v>
      </c>
      <c r="B12" s="23">
        <v>165</v>
      </c>
      <c r="C12" s="74" t="s">
        <v>49</v>
      </c>
      <c r="D12" s="75" t="s">
        <v>59</v>
      </c>
      <c r="E12" s="23">
        <f>(B18*4)+(B8*5)</f>
        <v>3010</v>
      </c>
    </row>
    <row r="13" spans="1:5" ht="12" customHeight="1" x14ac:dyDescent="0.2">
      <c r="A13" s="16" t="s">
        <v>278</v>
      </c>
      <c r="B13" s="23">
        <v>194</v>
      </c>
      <c r="C13" s="72" t="s">
        <v>49</v>
      </c>
      <c r="D13" s="73" t="s">
        <v>60</v>
      </c>
      <c r="E13" s="23">
        <f>(B18*4)+(B9*5)</f>
        <v>3285</v>
      </c>
    </row>
    <row r="14" spans="1:5" ht="12" customHeight="1" x14ac:dyDescent="0.2">
      <c r="A14" s="16" t="s">
        <v>279</v>
      </c>
      <c r="B14" s="23">
        <v>238</v>
      </c>
      <c r="C14" s="72" t="s">
        <v>49</v>
      </c>
      <c r="D14" s="73" t="s">
        <v>61</v>
      </c>
      <c r="E14" s="23">
        <f>(B18*4)+(B10*5)</f>
        <v>3735</v>
      </c>
    </row>
    <row r="15" spans="1:5" ht="12" customHeight="1" x14ac:dyDescent="0.2">
      <c r="A15" s="16" t="s">
        <v>280</v>
      </c>
      <c r="B15" s="23">
        <v>250</v>
      </c>
      <c r="C15" s="74" t="s">
        <v>49</v>
      </c>
      <c r="D15" s="75" t="s">
        <v>62</v>
      </c>
      <c r="E15" s="23">
        <f>(B18*4)+(B3*5)</f>
        <v>3010</v>
      </c>
    </row>
    <row r="16" spans="1:5" ht="12" customHeight="1" x14ac:dyDescent="0.2">
      <c r="A16" s="16" t="s">
        <v>281</v>
      </c>
      <c r="B16" s="23">
        <v>294</v>
      </c>
      <c r="C16" s="72" t="s">
        <v>49</v>
      </c>
      <c r="D16" s="73" t="s">
        <v>63</v>
      </c>
      <c r="E16" s="23">
        <f>(B18*4)+(B4*5)</f>
        <v>3485</v>
      </c>
    </row>
    <row r="17" spans="1:5" ht="12" customHeight="1" x14ac:dyDescent="0.2">
      <c r="A17" s="16" t="s">
        <v>282</v>
      </c>
      <c r="B17" s="23">
        <v>305</v>
      </c>
      <c r="C17" s="72" t="s">
        <v>49</v>
      </c>
      <c r="D17" s="76" t="s">
        <v>64</v>
      </c>
      <c r="E17" s="23">
        <f>(B18*4)+(B5*5)</f>
        <v>3810</v>
      </c>
    </row>
    <row r="18" spans="1:5" ht="12" customHeight="1" x14ac:dyDescent="0.2">
      <c r="A18" s="16" t="s">
        <v>283</v>
      </c>
      <c r="B18" s="23">
        <v>315</v>
      </c>
      <c r="C18" s="77" t="s">
        <v>49</v>
      </c>
      <c r="D18" s="78" t="s">
        <v>65</v>
      </c>
      <c r="E18" s="23">
        <f>(B18*4)+(B6*5)</f>
        <v>4260</v>
      </c>
    </row>
  </sheetData>
  <sheetProtection selectLockedCells="1" selectUnlockedCells="1"/>
  <mergeCells count="2">
    <mergeCell ref="C2:D2"/>
    <mergeCell ref="A1:E1"/>
  </mergeCells>
  <phoneticPr fontId="4" type="noConversion"/>
  <pageMargins left="0.63" right="0.22" top="0.27" bottom="0.36" header="0.35" footer="0.4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customHeight="1" x14ac:dyDescent="0.2"/>
  <cols>
    <col min="1" max="1" width="47.85546875" customWidth="1"/>
    <col min="2" max="2" width="17" style="60" customWidth="1"/>
  </cols>
  <sheetData>
    <row r="1" spans="1:2" ht="15" customHeight="1" thickBot="1" x14ac:dyDescent="0.25">
      <c r="A1" s="90" t="s">
        <v>479</v>
      </c>
      <c r="B1" s="91"/>
    </row>
    <row r="2" spans="1:2" ht="15" customHeight="1" thickBot="1" x14ac:dyDescent="0.25">
      <c r="A2" s="44" t="s">
        <v>0</v>
      </c>
      <c r="B2" s="53" t="s">
        <v>557</v>
      </c>
    </row>
    <row r="3" spans="1:2" ht="15" customHeight="1" x14ac:dyDescent="0.2">
      <c r="A3" s="16" t="s">
        <v>379</v>
      </c>
      <c r="B3" s="22">
        <v>173</v>
      </c>
    </row>
    <row r="4" spans="1:2" ht="15" customHeight="1" x14ac:dyDescent="0.2">
      <c r="A4" s="16" t="s">
        <v>380</v>
      </c>
      <c r="B4" s="22">
        <v>242</v>
      </c>
    </row>
    <row r="5" spans="1:2" ht="15" customHeight="1" x14ac:dyDescent="0.2">
      <c r="A5" s="16" t="s">
        <v>381</v>
      </c>
      <c r="B5" s="22">
        <v>268</v>
      </c>
    </row>
    <row r="6" spans="1:2" ht="15" customHeight="1" x14ac:dyDescent="0.2">
      <c r="A6" s="16" t="s">
        <v>382</v>
      </c>
      <c r="B6" s="22">
        <v>347</v>
      </c>
    </row>
    <row r="7" spans="1:2" ht="15" customHeight="1" x14ac:dyDescent="0.2">
      <c r="A7" s="16" t="s">
        <v>383</v>
      </c>
      <c r="B7" s="22">
        <v>2258</v>
      </c>
    </row>
    <row r="8" spans="1:2" ht="15" customHeight="1" x14ac:dyDescent="0.2">
      <c r="A8" s="16" t="s">
        <v>384</v>
      </c>
      <c r="B8" s="22">
        <v>2289</v>
      </c>
    </row>
    <row r="9" spans="1:2" ht="15" customHeight="1" x14ac:dyDescent="0.2">
      <c r="A9" s="16" t="s">
        <v>385</v>
      </c>
      <c r="B9" s="22">
        <v>2588</v>
      </c>
    </row>
    <row r="10" spans="1:2" ht="15" customHeight="1" x14ac:dyDescent="0.2">
      <c r="A10" s="16" t="s">
        <v>386</v>
      </c>
      <c r="B10" s="22">
        <v>2730</v>
      </c>
    </row>
    <row r="11" spans="1:2" ht="15" customHeight="1" x14ac:dyDescent="0.2">
      <c r="A11" s="16" t="s">
        <v>387</v>
      </c>
      <c r="B11" s="22">
        <v>2552</v>
      </c>
    </row>
    <row r="12" spans="1:2" ht="15" customHeight="1" x14ac:dyDescent="0.2">
      <c r="A12" s="16" t="s">
        <v>388</v>
      </c>
      <c r="B12" s="22">
        <v>2646</v>
      </c>
    </row>
    <row r="13" spans="1:2" ht="15" customHeight="1" x14ac:dyDescent="0.2">
      <c r="A13" s="16" t="s">
        <v>389</v>
      </c>
      <c r="B13" s="22">
        <v>2793</v>
      </c>
    </row>
    <row r="14" spans="1:2" ht="15" customHeight="1" x14ac:dyDescent="0.2">
      <c r="A14" s="16" t="s">
        <v>390</v>
      </c>
      <c r="B14" s="22">
        <v>3003</v>
      </c>
    </row>
    <row r="15" spans="1:2" ht="15" customHeight="1" x14ac:dyDescent="0.2">
      <c r="A15" s="16" t="s">
        <v>391</v>
      </c>
      <c r="B15" s="22">
        <v>2888</v>
      </c>
    </row>
    <row r="16" spans="1:2" ht="15" customHeight="1" x14ac:dyDescent="0.2">
      <c r="A16" s="16" t="s">
        <v>392</v>
      </c>
      <c r="B16" s="22">
        <v>3003</v>
      </c>
    </row>
    <row r="17" spans="1:2" ht="15" customHeight="1" x14ac:dyDescent="0.2">
      <c r="A17" s="16" t="s">
        <v>393</v>
      </c>
      <c r="B17" s="22">
        <v>3234</v>
      </c>
    </row>
    <row r="18" spans="1:2" ht="15" customHeight="1" x14ac:dyDescent="0.2">
      <c r="A18" s="16" t="s">
        <v>394</v>
      </c>
      <c r="B18" s="22">
        <v>3465</v>
      </c>
    </row>
    <row r="19" spans="1:2" ht="15" customHeight="1" x14ac:dyDescent="0.2">
      <c r="A19" s="16" t="s">
        <v>395</v>
      </c>
      <c r="B19" s="22">
        <v>268</v>
      </c>
    </row>
    <row r="20" spans="1:2" ht="15" customHeight="1" x14ac:dyDescent="0.2">
      <c r="A20" s="16" t="s">
        <v>396</v>
      </c>
      <c r="B20" s="22">
        <v>441</v>
      </c>
    </row>
    <row r="21" spans="1:2" ht="15" customHeight="1" x14ac:dyDescent="0.2">
      <c r="A21" s="16" t="s">
        <v>397</v>
      </c>
      <c r="B21" s="22">
        <v>520</v>
      </c>
    </row>
    <row r="22" spans="1:2" ht="15" customHeight="1" x14ac:dyDescent="0.2">
      <c r="A22" s="16" t="s">
        <v>398</v>
      </c>
      <c r="B22" s="22">
        <v>604</v>
      </c>
    </row>
    <row r="23" spans="1:2" ht="15" customHeight="1" x14ac:dyDescent="0.2">
      <c r="A23" s="16" t="s">
        <v>399</v>
      </c>
      <c r="B23" s="22">
        <v>35</v>
      </c>
    </row>
    <row r="24" spans="1:2" ht="15" customHeight="1" x14ac:dyDescent="0.2">
      <c r="A24" s="16" t="s">
        <v>400</v>
      </c>
      <c r="B24" s="22">
        <v>41</v>
      </c>
    </row>
    <row r="25" spans="1:2" ht="15" customHeight="1" x14ac:dyDescent="0.2">
      <c r="A25" s="16" t="s">
        <v>401</v>
      </c>
      <c r="B25" s="22">
        <v>53</v>
      </c>
    </row>
    <row r="26" spans="1:2" ht="15" customHeight="1" x14ac:dyDescent="0.2">
      <c r="A26" s="16" t="s">
        <v>402</v>
      </c>
      <c r="B26" s="22">
        <v>69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sqref="A1:E1"/>
    </sheetView>
  </sheetViews>
  <sheetFormatPr defaultRowHeight="12.75" x14ac:dyDescent="0.2"/>
  <cols>
    <col min="1" max="1" width="29.42578125" style="7" customWidth="1"/>
    <col min="2" max="2" width="25.140625" style="33" customWidth="1"/>
    <col min="3" max="3" width="44.28515625" style="35" customWidth="1"/>
    <col min="4" max="4" width="12.42578125" style="37" customWidth="1"/>
    <col min="5" max="5" width="10.42578125" style="17" customWidth="1"/>
    <col min="6" max="6" width="9.140625" style="7"/>
    <col min="7" max="7" width="19.42578125" style="7" customWidth="1"/>
    <col min="8" max="16384" width="9.140625" style="7"/>
  </cols>
  <sheetData>
    <row r="1" spans="1:5" ht="18.75" thickBot="1" x14ac:dyDescent="0.25">
      <c r="A1" s="90" t="s">
        <v>470</v>
      </c>
      <c r="B1" s="91"/>
      <c r="C1" s="91"/>
      <c r="D1" s="91"/>
      <c r="E1" s="92"/>
    </row>
    <row r="2" spans="1:5" ht="22.5" customHeight="1" thickBot="1" x14ac:dyDescent="0.25">
      <c r="A2" s="39" t="s">
        <v>459</v>
      </c>
      <c r="B2" s="55" t="s">
        <v>0</v>
      </c>
      <c r="C2" s="56" t="s">
        <v>1</v>
      </c>
      <c r="D2" s="53" t="s">
        <v>557</v>
      </c>
      <c r="E2" s="55" t="s">
        <v>46</v>
      </c>
    </row>
    <row r="3" spans="1:5" ht="105.75" customHeight="1" x14ac:dyDescent="0.2">
      <c r="A3" s="8"/>
      <c r="B3" s="34" t="s">
        <v>431</v>
      </c>
      <c r="C3" s="31" t="s">
        <v>430</v>
      </c>
      <c r="D3" s="40">
        <v>16958</v>
      </c>
      <c r="E3" s="9">
        <v>101102</v>
      </c>
    </row>
    <row r="4" spans="1:5" ht="105.75" customHeight="1" x14ac:dyDescent="0.2">
      <c r="A4" s="8"/>
      <c r="B4" s="34" t="s">
        <v>433</v>
      </c>
      <c r="C4" s="31" t="s">
        <v>432</v>
      </c>
      <c r="D4" s="40">
        <v>21368</v>
      </c>
      <c r="E4" s="9">
        <v>102106</v>
      </c>
    </row>
    <row r="5" spans="1:5" ht="105.75" customHeight="1" x14ac:dyDescent="0.2">
      <c r="A5" s="8"/>
      <c r="B5" s="34" t="s">
        <v>435</v>
      </c>
      <c r="C5" s="31" t="s">
        <v>434</v>
      </c>
      <c r="D5" s="40">
        <v>19236</v>
      </c>
      <c r="E5" s="9">
        <v>102116</v>
      </c>
    </row>
    <row r="6" spans="1:5" ht="105.75" customHeight="1" x14ac:dyDescent="0.2">
      <c r="A6" s="8"/>
      <c r="B6" s="34" t="s">
        <v>435</v>
      </c>
      <c r="C6" s="31" t="s">
        <v>456</v>
      </c>
      <c r="D6" s="40">
        <v>21998</v>
      </c>
      <c r="E6" s="9">
        <v>102117</v>
      </c>
    </row>
    <row r="7" spans="1:5" ht="105.75" customHeight="1" x14ac:dyDescent="0.2">
      <c r="A7" s="8"/>
      <c r="B7" s="34" t="s">
        <v>455</v>
      </c>
      <c r="C7" s="32" t="s">
        <v>454</v>
      </c>
      <c r="D7" s="40">
        <v>26093</v>
      </c>
      <c r="E7" s="9">
        <v>102122</v>
      </c>
    </row>
    <row r="8" spans="1:5" ht="119.25" customHeight="1" x14ac:dyDescent="0.2">
      <c r="A8" s="8"/>
      <c r="B8" s="34" t="s">
        <v>439</v>
      </c>
      <c r="C8" s="31" t="s">
        <v>438</v>
      </c>
      <c r="D8" s="40">
        <v>28855</v>
      </c>
      <c r="E8" s="9">
        <v>102123</v>
      </c>
    </row>
    <row r="9" spans="1:5" ht="105.75" customHeight="1" x14ac:dyDescent="0.2">
      <c r="A9" s="8"/>
      <c r="B9" s="34" t="s">
        <v>437</v>
      </c>
      <c r="C9" s="32" t="s">
        <v>436</v>
      </c>
      <c r="D9" s="40">
        <v>30503</v>
      </c>
      <c r="E9" s="9">
        <v>102128</v>
      </c>
    </row>
    <row r="10" spans="1:5" ht="117.75" customHeight="1" x14ac:dyDescent="0.2">
      <c r="A10" s="8"/>
      <c r="B10" s="34" t="s">
        <v>437</v>
      </c>
      <c r="C10" s="32" t="s">
        <v>468</v>
      </c>
      <c r="D10" s="40">
        <v>33265</v>
      </c>
      <c r="E10" s="9">
        <v>102129</v>
      </c>
    </row>
    <row r="11" spans="1:5" ht="105.75" customHeight="1" x14ac:dyDescent="0.2">
      <c r="A11" s="8"/>
      <c r="B11" s="34" t="s">
        <v>453</v>
      </c>
      <c r="C11" s="32" t="s">
        <v>469</v>
      </c>
      <c r="D11" s="40">
        <v>31374</v>
      </c>
      <c r="E11" s="9">
        <v>102146</v>
      </c>
    </row>
    <row r="12" spans="1:5" ht="116.25" customHeight="1" x14ac:dyDescent="0.2">
      <c r="A12" s="8"/>
      <c r="B12" s="34" t="s">
        <v>453</v>
      </c>
      <c r="C12" s="32" t="s">
        <v>452</v>
      </c>
      <c r="D12" s="40">
        <v>34724</v>
      </c>
      <c r="E12" s="9">
        <v>102147</v>
      </c>
    </row>
    <row r="13" spans="1:5" ht="105.75" customHeight="1" x14ac:dyDescent="0.2">
      <c r="A13" s="8"/>
      <c r="B13" s="34" t="s">
        <v>451</v>
      </c>
      <c r="C13" s="31" t="s">
        <v>450</v>
      </c>
      <c r="D13" s="40">
        <v>35784</v>
      </c>
      <c r="E13" s="9">
        <v>102152</v>
      </c>
    </row>
    <row r="14" spans="1:5" ht="116.25" customHeight="1" x14ac:dyDescent="0.2">
      <c r="A14" s="8"/>
      <c r="B14" s="34" t="s">
        <v>449</v>
      </c>
      <c r="C14" s="32" t="s">
        <v>448</v>
      </c>
      <c r="D14" s="40">
        <v>39134</v>
      </c>
      <c r="E14" s="9">
        <v>102153</v>
      </c>
    </row>
    <row r="15" spans="1:5" ht="105.75" customHeight="1" x14ac:dyDescent="0.2">
      <c r="A15" s="8"/>
      <c r="B15" s="34" t="s">
        <v>441</v>
      </c>
      <c r="C15" s="32" t="s">
        <v>440</v>
      </c>
      <c r="D15" s="40">
        <v>38231</v>
      </c>
      <c r="E15" s="9">
        <v>102158</v>
      </c>
    </row>
    <row r="16" spans="1:5" ht="105.75" customHeight="1" x14ac:dyDescent="0.2">
      <c r="A16" s="8"/>
      <c r="B16" s="34" t="s">
        <v>441</v>
      </c>
      <c r="C16" s="32" t="s">
        <v>457</v>
      </c>
      <c r="D16" s="40">
        <v>41581</v>
      </c>
      <c r="E16" s="9">
        <v>102159</v>
      </c>
    </row>
    <row r="17" spans="1:5" ht="105.75" customHeight="1" x14ac:dyDescent="0.2">
      <c r="A17" s="8"/>
      <c r="B17" s="34" t="s">
        <v>447</v>
      </c>
      <c r="C17" s="32" t="s">
        <v>458</v>
      </c>
      <c r="D17" s="40">
        <v>42641</v>
      </c>
      <c r="E17" s="9">
        <v>102164</v>
      </c>
    </row>
    <row r="18" spans="1:5" ht="118.5" customHeight="1" x14ac:dyDescent="0.2">
      <c r="A18" s="8"/>
      <c r="B18" s="34" t="s">
        <v>447</v>
      </c>
      <c r="C18" s="32" t="s">
        <v>446</v>
      </c>
      <c r="D18" s="40">
        <v>45991</v>
      </c>
      <c r="E18" s="9">
        <v>102165</v>
      </c>
    </row>
    <row r="19" spans="1:5" ht="105.75" customHeight="1" x14ac:dyDescent="0.2">
      <c r="A19" s="8"/>
      <c r="B19" s="34" t="s">
        <v>445</v>
      </c>
      <c r="C19" s="32" t="s">
        <v>444</v>
      </c>
      <c r="D19" s="40">
        <v>47051</v>
      </c>
      <c r="E19" s="9">
        <v>102170</v>
      </c>
    </row>
    <row r="20" spans="1:5" ht="105.75" customHeight="1" x14ac:dyDescent="0.2">
      <c r="A20" s="8"/>
      <c r="B20" s="34" t="s">
        <v>443</v>
      </c>
      <c r="C20" s="31" t="s">
        <v>442</v>
      </c>
      <c r="D20" s="40">
        <v>50401</v>
      </c>
      <c r="E20" s="9">
        <v>102171</v>
      </c>
    </row>
    <row r="21" spans="1:5" ht="38.25" customHeight="1" x14ac:dyDescent="0.2"/>
    <row r="22" spans="1:5" ht="38.25" customHeight="1" x14ac:dyDescent="0.2"/>
    <row r="23" spans="1:5" ht="38.25" customHeight="1" x14ac:dyDescent="0.2"/>
    <row r="24" spans="1:5" ht="38.25" customHeight="1" x14ac:dyDescent="0.2"/>
    <row r="25" spans="1:5" ht="38.25" customHeight="1" x14ac:dyDescent="0.2"/>
    <row r="26" spans="1:5" ht="38.25" customHeight="1" x14ac:dyDescent="0.2"/>
    <row r="27" spans="1:5" ht="38.25" customHeight="1" x14ac:dyDescent="0.2"/>
    <row r="28" spans="1:5" ht="38.25" customHeight="1" x14ac:dyDescent="0.2"/>
    <row r="29" spans="1:5" ht="38.25" customHeight="1" x14ac:dyDescent="0.2"/>
    <row r="30" spans="1:5" ht="38.25" customHeight="1" x14ac:dyDescent="0.2">
      <c r="C30" s="33"/>
      <c r="D30" s="38"/>
    </row>
    <row r="31" spans="1:5" ht="38.25" customHeight="1" x14ac:dyDescent="0.2">
      <c r="C31" s="33"/>
      <c r="D31" s="38"/>
    </row>
    <row r="32" spans="1:5" ht="38.25" customHeight="1" x14ac:dyDescent="0.2">
      <c r="C32" s="33"/>
      <c r="D32" s="38"/>
    </row>
    <row r="33" spans="3:4" ht="38.25" customHeight="1" x14ac:dyDescent="0.2">
      <c r="C33" s="33"/>
      <c r="D33" s="38"/>
    </row>
    <row r="34" spans="3:4" ht="38.25" customHeight="1" x14ac:dyDescent="0.2">
      <c r="C34" s="33"/>
      <c r="D34" s="38"/>
    </row>
    <row r="35" spans="3:4" ht="38.25" customHeight="1" x14ac:dyDescent="0.2">
      <c r="C35" s="33"/>
      <c r="D35" s="38"/>
    </row>
    <row r="36" spans="3:4" ht="38.25" customHeight="1" x14ac:dyDescent="0.2">
      <c r="C36" s="33"/>
      <c r="D36" s="38"/>
    </row>
    <row r="37" spans="3:4" ht="38.25" customHeight="1" x14ac:dyDescent="0.2">
      <c r="C37" s="33"/>
      <c r="D37" s="38"/>
    </row>
    <row r="38" spans="3:4" ht="38.25" customHeight="1" x14ac:dyDescent="0.2">
      <c r="C38" s="33"/>
      <c r="D38" s="38"/>
    </row>
    <row r="39" spans="3:4" ht="38.25" customHeight="1" x14ac:dyDescent="0.2">
      <c r="C39" s="33"/>
      <c r="D39" s="38"/>
    </row>
    <row r="40" spans="3:4" ht="38.25" customHeight="1" x14ac:dyDescent="0.2">
      <c r="C40" s="33"/>
      <c r="D40" s="38"/>
    </row>
    <row r="41" spans="3:4" ht="38.25" customHeight="1" x14ac:dyDescent="0.2">
      <c r="C41" s="33"/>
      <c r="D41" s="38"/>
    </row>
    <row r="42" spans="3:4" ht="38.25" customHeight="1" x14ac:dyDescent="0.2">
      <c r="C42" s="33"/>
      <c r="D42" s="38"/>
    </row>
    <row r="43" spans="3:4" ht="38.25" customHeight="1" x14ac:dyDescent="0.2">
      <c r="C43" s="33"/>
      <c r="D43" s="38"/>
    </row>
    <row r="44" spans="3:4" ht="38.25" customHeight="1" x14ac:dyDescent="0.2">
      <c r="C44" s="33"/>
      <c r="D44" s="38"/>
    </row>
    <row r="45" spans="3:4" ht="38.25" customHeight="1" x14ac:dyDescent="0.2">
      <c r="C45" s="33"/>
      <c r="D45" s="38"/>
    </row>
    <row r="46" spans="3:4" ht="38.25" customHeight="1" x14ac:dyDescent="0.2">
      <c r="C46" s="33"/>
      <c r="D46" s="38"/>
    </row>
    <row r="47" spans="3:4" ht="38.25" customHeight="1" x14ac:dyDescent="0.2">
      <c r="C47" s="33"/>
      <c r="D47" s="38"/>
    </row>
    <row r="48" spans="3:4" ht="38.25" customHeight="1" x14ac:dyDescent="0.2">
      <c r="C48" s="33"/>
      <c r="D48" s="38"/>
    </row>
    <row r="49" spans="3:4" ht="38.25" customHeight="1" x14ac:dyDescent="0.2">
      <c r="C49" s="33"/>
      <c r="D49" s="38"/>
    </row>
    <row r="50" spans="3:4" ht="38.25" customHeight="1" x14ac:dyDescent="0.2">
      <c r="C50" s="33"/>
      <c r="D50" s="38"/>
    </row>
    <row r="51" spans="3:4" ht="38.25" customHeight="1" x14ac:dyDescent="0.2">
      <c r="C51" s="33"/>
      <c r="D51" s="38"/>
    </row>
    <row r="52" spans="3:4" ht="38.25" customHeight="1" x14ac:dyDescent="0.2">
      <c r="C52" s="33"/>
      <c r="D52" s="38"/>
    </row>
    <row r="53" spans="3:4" ht="38.25" customHeight="1" x14ac:dyDescent="0.2">
      <c r="C53" s="33"/>
      <c r="D53" s="38"/>
    </row>
    <row r="54" spans="3:4" ht="38.25" customHeight="1" x14ac:dyDescent="0.2">
      <c r="C54" s="33"/>
      <c r="D54" s="38"/>
    </row>
    <row r="55" spans="3:4" ht="38.25" customHeight="1" x14ac:dyDescent="0.2">
      <c r="C55" s="33"/>
      <c r="D55" s="38"/>
    </row>
    <row r="56" spans="3:4" ht="38.25" customHeight="1" x14ac:dyDescent="0.2">
      <c r="C56" s="33"/>
      <c r="D56" s="38"/>
    </row>
    <row r="57" spans="3:4" ht="38.25" customHeight="1" x14ac:dyDescent="0.2">
      <c r="C57" s="33"/>
      <c r="D57" s="38"/>
    </row>
    <row r="58" spans="3:4" ht="38.25" customHeight="1" x14ac:dyDescent="0.2">
      <c r="C58" s="33"/>
      <c r="D58" s="38"/>
    </row>
    <row r="59" spans="3:4" ht="38.25" customHeight="1" x14ac:dyDescent="0.2">
      <c r="C59" s="33"/>
      <c r="D59" s="38"/>
    </row>
    <row r="60" spans="3:4" ht="38.25" customHeight="1" x14ac:dyDescent="0.2">
      <c r="C60" s="33"/>
      <c r="D60" s="38"/>
    </row>
    <row r="61" spans="3:4" ht="38.25" customHeight="1" x14ac:dyDescent="0.2">
      <c r="C61" s="33"/>
      <c r="D61" s="38"/>
    </row>
    <row r="62" spans="3:4" ht="38.25" customHeight="1" x14ac:dyDescent="0.2">
      <c r="C62" s="33"/>
      <c r="D62" s="38"/>
    </row>
    <row r="63" spans="3:4" ht="38.25" customHeight="1" x14ac:dyDescent="0.2">
      <c r="C63" s="33"/>
      <c r="D63" s="38"/>
    </row>
    <row r="64" spans="3:4" ht="38.25" customHeight="1" x14ac:dyDescent="0.2">
      <c r="C64" s="33"/>
      <c r="D64" s="38"/>
    </row>
  </sheetData>
  <sheetProtection selectLockedCells="1" selectUnlockedCells="1"/>
  <mergeCells count="1">
    <mergeCell ref="A1:E1"/>
  </mergeCells>
  <pageMargins left="0.4" right="0.18" top="0.2" bottom="0.22" header="0.17" footer="0.19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sqref="A1:E1"/>
    </sheetView>
  </sheetViews>
  <sheetFormatPr defaultRowHeight="12.75" x14ac:dyDescent="0.2"/>
  <cols>
    <col min="1" max="1" width="24.5703125" customWidth="1"/>
    <col min="2" max="2" width="24.5703125" style="46" customWidth="1"/>
    <col min="3" max="3" width="44.28515625" customWidth="1"/>
    <col min="4" max="4" width="11.7109375" style="41" customWidth="1"/>
    <col min="5" max="5" width="12.140625" style="18" customWidth="1"/>
  </cols>
  <sheetData>
    <row r="1" spans="1:6" ht="18" customHeight="1" thickBot="1" x14ac:dyDescent="0.25">
      <c r="A1" s="90" t="s">
        <v>45</v>
      </c>
      <c r="B1" s="91"/>
      <c r="C1" s="91"/>
      <c r="D1" s="91"/>
      <c r="E1" s="92"/>
      <c r="F1" s="5"/>
    </row>
    <row r="2" spans="1:6" ht="22.5" customHeight="1" thickBot="1" x14ac:dyDescent="0.25">
      <c r="A2" s="55" t="s">
        <v>459</v>
      </c>
      <c r="B2" s="56" t="s">
        <v>0</v>
      </c>
      <c r="C2" s="55" t="s">
        <v>1</v>
      </c>
      <c r="D2" s="53" t="s">
        <v>557</v>
      </c>
      <c r="E2" s="55" t="s">
        <v>46</v>
      </c>
    </row>
    <row r="3" spans="1:6" ht="105.75" customHeight="1" x14ac:dyDescent="0.2">
      <c r="A3" s="6"/>
      <c r="B3" s="45" t="s">
        <v>435</v>
      </c>
      <c r="C3" s="11" t="s">
        <v>460</v>
      </c>
      <c r="D3" s="43">
        <f>'Верст PROFFI-M'!D6+5009</f>
        <v>27007</v>
      </c>
      <c r="E3" s="9">
        <v>117001</v>
      </c>
    </row>
    <row r="4" spans="1:6" ht="105.75" customHeight="1" x14ac:dyDescent="0.2">
      <c r="A4" s="6"/>
      <c r="B4" s="45" t="s">
        <v>455</v>
      </c>
      <c r="C4" s="29" t="s">
        <v>461</v>
      </c>
      <c r="D4" s="43">
        <f>'Верст PROFFI-M'!D8+5009</f>
        <v>33864</v>
      </c>
      <c r="E4" s="9">
        <f>E3+1</f>
        <v>117002</v>
      </c>
    </row>
    <row r="5" spans="1:6" ht="105.75" customHeight="1" x14ac:dyDescent="0.2">
      <c r="A5" s="6"/>
      <c r="B5" s="45" t="s">
        <v>437</v>
      </c>
      <c r="C5" s="29" t="s">
        <v>462</v>
      </c>
      <c r="D5" s="43">
        <f>'Верст PROFFI-M'!D10+5009</f>
        <v>38274</v>
      </c>
      <c r="E5" s="9">
        <f t="shared" ref="E5:E10" si="0">E4+1</f>
        <v>117003</v>
      </c>
    </row>
    <row r="6" spans="1:6" ht="105.75" customHeight="1" x14ac:dyDescent="0.2">
      <c r="A6" s="6"/>
      <c r="B6" s="45" t="s">
        <v>453</v>
      </c>
      <c r="C6" s="29" t="s">
        <v>467</v>
      </c>
      <c r="D6" s="43">
        <f>'Верст PROFFI-M'!D12+6699</f>
        <v>41423</v>
      </c>
      <c r="E6" s="9">
        <f t="shared" si="0"/>
        <v>117004</v>
      </c>
    </row>
    <row r="7" spans="1:6" ht="105.75" customHeight="1" x14ac:dyDescent="0.2">
      <c r="A7" s="6"/>
      <c r="B7" s="45" t="s">
        <v>451</v>
      </c>
      <c r="C7" s="11" t="s">
        <v>464</v>
      </c>
      <c r="D7" s="43">
        <f>'Верст PROFFI-M'!D14+6699</f>
        <v>45833</v>
      </c>
      <c r="E7" s="9">
        <f t="shared" si="0"/>
        <v>117005</v>
      </c>
    </row>
    <row r="8" spans="1:6" ht="105.75" customHeight="1" x14ac:dyDescent="0.2">
      <c r="A8" s="6"/>
      <c r="B8" s="45" t="s">
        <v>441</v>
      </c>
      <c r="C8" s="29" t="s">
        <v>463</v>
      </c>
      <c r="D8" s="43">
        <f>'Верст PROFFI-M'!D16+6699</f>
        <v>48280</v>
      </c>
      <c r="E8" s="9">
        <f t="shared" si="0"/>
        <v>117006</v>
      </c>
    </row>
    <row r="9" spans="1:6" ht="105.75" customHeight="1" x14ac:dyDescent="0.2">
      <c r="A9" s="6"/>
      <c r="B9" s="45" t="s">
        <v>447</v>
      </c>
      <c r="C9" s="29" t="s">
        <v>465</v>
      </c>
      <c r="D9" s="43">
        <f>'Верст PROFFI-M'!D18+6699</f>
        <v>52690</v>
      </c>
      <c r="E9" s="9">
        <f t="shared" si="0"/>
        <v>117007</v>
      </c>
    </row>
    <row r="10" spans="1:6" ht="105.75" customHeight="1" x14ac:dyDescent="0.2">
      <c r="A10" s="6"/>
      <c r="B10" s="45" t="s">
        <v>445</v>
      </c>
      <c r="C10" s="29" t="s">
        <v>466</v>
      </c>
      <c r="D10" s="43">
        <f>'Верст PROFFI-M'!D20+6699</f>
        <v>57100</v>
      </c>
      <c r="E10" s="9">
        <f t="shared" si="0"/>
        <v>117008</v>
      </c>
    </row>
    <row r="11" spans="1:6" ht="38.25" customHeight="1" x14ac:dyDescent="0.2"/>
    <row r="20" spans="3:4" x14ac:dyDescent="0.2">
      <c r="C20" s="3"/>
      <c r="D20" s="42"/>
    </row>
    <row r="21" spans="3:4" x14ac:dyDescent="0.2">
      <c r="C21" s="3"/>
      <c r="D21" s="42"/>
    </row>
    <row r="22" spans="3:4" x14ac:dyDescent="0.2">
      <c r="C22" s="3"/>
      <c r="D22" s="42"/>
    </row>
    <row r="23" spans="3:4" x14ac:dyDescent="0.2">
      <c r="C23" s="3"/>
      <c r="D23" s="42"/>
    </row>
    <row r="24" spans="3:4" x14ac:dyDescent="0.2">
      <c r="C24" s="3"/>
      <c r="D24" s="42"/>
    </row>
    <row r="25" spans="3:4" x14ac:dyDescent="0.2">
      <c r="C25" s="3"/>
      <c r="D25" s="42"/>
    </row>
    <row r="26" spans="3:4" x14ac:dyDescent="0.2">
      <c r="C26" s="3"/>
      <c r="D26" s="42"/>
    </row>
    <row r="27" spans="3:4" x14ac:dyDescent="0.2">
      <c r="C27" s="3"/>
      <c r="D27" s="42"/>
    </row>
    <row r="28" spans="3:4" x14ac:dyDescent="0.2">
      <c r="C28" s="3"/>
      <c r="D28" s="42"/>
    </row>
    <row r="29" spans="3:4" x14ac:dyDescent="0.2">
      <c r="C29" s="3"/>
      <c r="D29" s="42"/>
    </row>
    <row r="30" spans="3:4" x14ac:dyDescent="0.2">
      <c r="C30" s="3"/>
      <c r="D30" s="42"/>
    </row>
    <row r="31" spans="3:4" x14ac:dyDescent="0.2">
      <c r="C31" s="3"/>
      <c r="D31" s="42"/>
    </row>
    <row r="32" spans="3:4" x14ac:dyDescent="0.2">
      <c r="C32" s="3"/>
      <c r="D32" s="42"/>
    </row>
    <row r="33" spans="3:4" x14ac:dyDescent="0.2">
      <c r="C33" s="3"/>
      <c r="D33" s="42"/>
    </row>
    <row r="34" spans="3:4" x14ac:dyDescent="0.2">
      <c r="C34" s="3"/>
      <c r="D34" s="42"/>
    </row>
    <row r="35" spans="3:4" x14ac:dyDescent="0.2">
      <c r="C35" s="3"/>
      <c r="D35" s="42"/>
    </row>
    <row r="36" spans="3:4" x14ac:dyDescent="0.2">
      <c r="C36" s="3"/>
      <c r="D36" s="42"/>
    </row>
    <row r="37" spans="3:4" x14ac:dyDescent="0.2">
      <c r="C37" s="3"/>
      <c r="D37" s="42"/>
    </row>
    <row r="38" spans="3:4" x14ac:dyDescent="0.2">
      <c r="C38" s="3"/>
      <c r="D38" s="42"/>
    </row>
    <row r="39" spans="3:4" x14ac:dyDescent="0.2">
      <c r="C39" s="3"/>
      <c r="D39" s="42"/>
    </row>
    <row r="40" spans="3:4" x14ac:dyDescent="0.2">
      <c r="C40" s="3"/>
      <c r="D40" s="42"/>
    </row>
    <row r="41" spans="3:4" x14ac:dyDescent="0.2">
      <c r="C41" s="3"/>
      <c r="D41" s="42"/>
    </row>
    <row r="42" spans="3:4" x14ac:dyDescent="0.2">
      <c r="C42" s="3"/>
      <c r="D42" s="42"/>
    </row>
    <row r="43" spans="3:4" x14ac:dyDescent="0.2">
      <c r="C43" s="3"/>
      <c r="D43" s="42"/>
    </row>
    <row r="44" spans="3:4" x14ac:dyDescent="0.2">
      <c r="C44" s="3"/>
      <c r="D44" s="42"/>
    </row>
    <row r="45" spans="3:4" x14ac:dyDescent="0.2">
      <c r="C45" s="3"/>
      <c r="D45" s="42"/>
    </row>
    <row r="46" spans="3:4" x14ac:dyDescent="0.2">
      <c r="C46" s="3"/>
      <c r="D46" s="42"/>
    </row>
    <row r="47" spans="3:4" x14ac:dyDescent="0.2">
      <c r="C47" s="3"/>
      <c r="D47" s="42"/>
    </row>
    <row r="48" spans="3:4" x14ac:dyDescent="0.2">
      <c r="C48" s="3"/>
      <c r="D48" s="42"/>
    </row>
    <row r="49" spans="3:4" x14ac:dyDescent="0.2">
      <c r="C49" s="3"/>
      <c r="D49" s="42"/>
    </row>
    <row r="50" spans="3:4" x14ac:dyDescent="0.2">
      <c r="C50" s="3"/>
      <c r="D50" s="42"/>
    </row>
    <row r="51" spans="3:4" x14ac:dyDescent="0.2">
      <c r="C51" s="3"/>
      <c r="D51" s="42"/>
    </row>
    <row r="52" spans="3:4" x14ac:dyDescent="0.2">
      <c r="C52" s="3"/>
      <c r="D52" s="42"/>
    </row>
    <row r="53" spans="3:4" x14ac:dyDescent="0.2">
      <c r="C53" s="3"/>
      <c r="D53" s="42"/>
    </row>
    <row r="54" spans="3:4" x14ac:dyDescent="0.2">
      <c r="C54" s="3"/>
      <c r="D54" s="42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B1"/>
    </sheetView>
  </sheetViews>
  <sheetFormatPr defaultRowHeight="12.75" x14ac:dyDescent="0.2"/>
  <cols>
    <col min="1" max="1" width="30.5703125" style="46" customWidth="1"/>
    <col min="2" max="2" width="13.5703125" style="60" customWidth="1"/>
  </cols>
  <sheetData>
    <row r="1" spans="1:5" ht="18.75" thickBot="1" x14ac:dyDescent="0.25">
      <c r="A1" s="90" t="s">
        <v>472</v>
      </c>
      <c r="B1" s="91"/>
      <c r="C1" s="57"/>
      <c r="D1" s="57"/>
      <c r="E1" s="57"/>
    </row>
    <row r="2" spans="1:5" ht="16.5" thickBot="1" x14ac:dyDescent="0.25">
      <c r="A2" s="30" t="s">
        <v>403</v>
      </c>
      <c r="B2" s="53" t="s">
        <v>557</v>
      </c>
    </row>
    <row r="3" spans="1:5" ht="51" x14ac:dyDescent="0.2">
      <c r="A3" s="45" t="s">
        <v>305</v>
      </c>
      <c r="B3" s="36">
        <v>18901</v>
      </c>
    </row>
    <row r="4" spans="1:5" ht="12.75" customHeight="1" x14ac:dyDescent="0.2">
      <c r="A4" s="45" t="s">
        <v>306</v>
      </c>
      <c r="B4" s="36">
        <v>21148</v>
      </c>
    </row>
    <row r="5" spans="1:5" ht="51" x14ac:dyDescent="0.2">
      <c r="A5" s="45" t="s">
        <v>307</v>
      </c>
      <c r="B5" s="36">
        <v>22408</v>
      </c>
    </row>
    <row r="6" spans="1:5" ht="12.75" customHeight="1" x14ac:dyDescent="0.2">
      <c r="A6" s="45" t="s">
        <v>308</v>
      </c>
      <c r="B6" s="36">
        <v>24655</v>
      </c>
    </row>
    <row r="7" spans="1:5" ht="51" x14ac:dyDescent="0.2">
      <c r="A7" s="45" t="s">
        <v>309</v>
      </c>
      <c r="B7" s="36">
        <v>27963</v>
      </c>
    </row>
    <row r="8" spans="1:5" ht="12.75" customHeight="1" x14ac:dyDescent="0.2">
      <c r="A8" s="45" t="s">
        <v>310</v>
      </c>
      <c r="B8" s="36">
        <v>30210</v>
      </c>
    </row>
  </sheetData>
  <mergeCells count="1">
    <mergeCell ref="A1:B1"/>
  </mergeCells>
  <pageMargins left="0.38" right="0.18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sqref="A1:E1"/>
    </sheetView>
  </sheetViews>
  <sheetFormatPr defaultRowHeight="12.75" x14ac:dyDescent="0.2"/>
  <cols>
    <col min="1" max="1" width="45" style="79" customWidth="1"/>
    <col min="2" max="2" width="13.42578125" style="82" customWidth="1"/>
    <col min="3" max="3" width="15.7109375" style="82" customWidth="1"/>
    <col min="4" max="4" width="16.28515625" style="82" customWidth="1"/>
    <col min="5" max="5" width="15.140625" style="82" customWidth="1"/>
  </cols>
  <sheetData>
    <row r="1" spans="1:5" ht="18.75" thickBot="1" x14ac:dyDescent="0.3">
      <c r="A1" s="100" t="s">
        <v>556</v>
      </c>
      <c r="B1" s="101"/>
      <c r="C1" s="101"/>
      <c r="D1" s="101"/>
      <c r="E1" s="102"/>
    </row>
    <row r="2" spans="1:5" ht="31.5" customHeight="1" x14ac:dyDescent="0.2">
      <c r="A2" s="103" t="s">
        <v>555</v>
      </c>
      <c r="B2" s="109" t="s">
        <v>480</v>
      </c>
      <c r="C2" s="109" t="s">
        <v>481</v>
      </c>
      <c r="D2" s="109" t="s">
        <v>482</v>
      </c>
      <c r="E2" s="109" t="s">
        <v>483</v>
      </c>
    </row>
    <row r="3" spans="1:5" ht="16.5" thickBot="1" x14ac:dyDescent="0.25">
      <c r="A3" s="104"/>
      <c r="B3" s="53" t="s">
        <v>557</v>
      </c>
      <c r="C3" s="53" t="s">
        <v>557</v>
      </c>
      <c r="D3" s="53" t="s">
        <v>557</v>
      </c>
      <c r="E3" s="53" t="s">
        <v>557</v>
      </c>
    </row>
    <row r="4" spans="1:5" ht="38.25" x14ac:dyDescent="0.2">
      <c r="A4" s="85" t="s">
        <v>484</v>
      </c>
      <c r="B4" s="83">
        <v>10962</v>
      </c>
      <c r="C4" s="86">
        <f>B4+2773</f>
        <v>13735</v>
      </c>
      <c r="D4" s="83">
        <f>B4+4863</f>
        <v>15825</v>
      </c>
      <c r="E4" s="83">
        <f>B4+9809</f>
        <v>20771</v>
      </c>
    </row>
    <row r="5" spans="1:5" ht="51" x14ac:dyDescent="0.2">
      <c r="A5" s="87" t="s">
        <v>485</v>
      </c>
      <c r="B5" s="81">
        <v>16217</v>
      </c>
      <c r="C5" s="71">
        <f>B5+2773</f>
        <v>18990</v>
      </c>
      <c r="D5" s="81">
        <f>B5+4863</f>
        <v>21080</v>
      </c>
      <c r="E5" s="81">
        <f>B5+9809</f>
        <v>26026</v>
      </c>
    </row>
    <row r="6" spans="1:5" ht="63.75" x14ac:dyDescent="0.2">
      <c r="A6" s="87" t="s">
        <v>486</v>
      </c>
      <c r="B6" s="81">
        <v>18711</v>
      </c>
      <c r="C6" s="71">
        <f>B6+2773</f>
        <v>21484</v>
      </c>
      <c r="D6" s="81">
        <f>B6+4863</f>
        <v>23574</v>
      </c>
      <c r="E6" s="81">
        <f>B6+9809</f>
        <v>28520</v>
      </c>
    </row>
    <row r="7" spans="1:5" ht="63.75" x14ac:dyDescent="0.2">
      <c r="A7" s="87" t="s">
        <v>487</v>
      </c>
      <c r="B7" s="81">
        <v>17630</v>
      </c>
      <c r="C7" s="71">
        <f>B7+2773</f>
        <v>20403</v>
      </c>
      <c r="D7" s="81">
        <f>B7+4863</f>
        <v>22493</v>
      </c>
      <c r="E7" s="81">
        <f>B7+9809</f>
        <v>27439</v>
      </c>
    </row>
    <row r="8" spans="1:5" ht="51" x14ac:dyDescent="0.2">
      <c r="A8" s="87" t="s">
        <v>488</v>
      </c>
      <c r="B8" s="81">
        <v>12175</v>
      </c>
      <c r="C8" s="71">
        <f>B8+2773</f>
        <v>14948</v>
      </c>
      <c r="D8" s="81">
        <f>B8+4863</f>
        <v>17038</v>
      </c>
      <c r="E8" s="81">
        <f>B8+9809</f>
        <v>21984</v>
      </c>
    </row>
    <row r="9" spans="1:5" ht="63.75" x14ac:dyDescent="0.2">
      <c r="A9" s="87" t="s">
        <v>489</v>
      </c>
      <c r="B9" s="81">
        <v>17756</v>
      </c>
      <c r="C9" s="71">
        <f>B9+2773</f>
        <v>20529</v>
      </c>
      <c r="D9" s="81">
        <f>B9+4863</f>
        <v>22619</v>
      </c>
      <c r="E9" s="81">
        <f>B9+9809</f>
        <v>27565</v>
      </c>
    </row>
    <row r="10" spans="1:5" ht="63.75" x14ac:dyDescent="0.2">
      <c r="A10" s="87" t="s">
        <v>490</v>
      </c>
      <c r="B10" s="81">
        <v>23825</v>
      </c>
      <c r="C10" s="71">
        <f>B10+2773</f>
        <v>26598</v>
      </c>
      <c r="D10" s="81">
        <f>B10+4863</f>
        <v>28688</v>
      </c>
      <c r="E10" s="81">
        <f>B10+9809</f>
        <v>33634</v>
      </c>
    </row>
    <row r="11" spans="1:5" ht="38.25" x14ac:dyDescent="0.2">
      <c r="A11" s="87" t="s">
        <v>491</v>
      </c>
      <c r="B11" s="81">
        <v>18900</v>
      </c>
      <c r="C11" s="71">
        <f>B11+3266</f>
        <v>22166</v>
      </c>
      <c r="D11" s="81">
        <f>B11+5849</f>
        <v>24749</v>
      </c>
      <c r="E11" s="81">
        <f>B11+11220</f>
        <v>30120</v>
      </c>
    </row>
    <row r="12" spans="1:5" ht="63.75" x14ac:dyDescent="0.2">
      <c r="A12" s="87" t="s">
        <v>492</v>
      </c>
      <c r="B12" s="81">
        <v>30823</v>
      </c>
      <c r="C12" s="71">
        <f>B12+3266</f>
        <v>34089</v>
      </c>
      <c r="D12" s="81">
        <f>B12+5849</f>
        <v>36672</v>
      </c>
      <c r="E12" s="81">
        <f>B12+11220</f>
        <v>42043</v>
      </c>
    </row>
    <row r="13" spans="1:5" ht="63.75" x14ac:dyDescent="0.2">
      <c r="A13" s="87" t="s">
        <v>493</v>
      </c>
      <c r="B13" s="81">
        <v>32236</v>
      </c>
      <c r="C13" s="71">
        <f>B13+3266</f>
        <v>35502</v>
      </c>
      <c r="D13" s="81">
        <f>B13+5849</f>
        <v>38085</v>
      </c>
      <c r="E13" s="81">
        <f>B13+11220</f>
        <v>43456</v>
      </c>
    </row>
    <row r="14" spans="1:5" ht="76.5" x14ac:dyDescent="0.2">
      <c r="A14" s="87" t="s">
        <v>494</v>
      </c>
      <c r="B14" s="81">
        <v>33317</v>
      </c>
      <c r="C14" s="71">
        <f>B14+3266</f>
        <v>36583</v>
      </c>
      <c r="D14" s="81">
        <f>B14+5849</f>
        <v>39166</v>
      </c>
      <c r="E14" s="81">
        <f>B14+11220</f>
        <v>44537</v>
      </c>
    </row>
    <row r="15" spans="1:5" ht="76.5" x14ac:dyDescent="0.2">
      <c r="A15" s="87" t="s">
        <v>495</v>
      </c>
      <c r="B15" s="81">
        <v>38431</v>
      </c>
      <c r="C15" s="71">
        <f>B15+3266</f>
        <v>41697</v>
      </c>
      <c r="D15" s="81">
        <f>B15+5849</f>
        <v>44280</v>
      </c>
      <c r="E15" s="81">
        <f>B15+11220</f>
        <v>49651</v>
      </c>
    </row>
    <row r="16" spans="1:5" ht="51" x14ac:dyDescent="0.2">
      <c r="A16" s="87" t="s">
        <v>496</v>
      </c>
      <c r="B16" s="81">
        <v>21326</v>
      </c>
      <c r="C16" s="71">
        <f>B16+3266</f>
        <v>24592</v>
      </c>
      <c r="D16" s="81">
        <f>B16+5849</f>
        <v>27175</v>
      </c>
      <c r="E16" s="81">
        <f>B16+11220</f>
        <v>32546</v>
      </c>
    </row>
    <row r="17" spans="1:5" ht="63.75" x14ac:dyDescent="0.2">
      <c r="A17" s="87" t="s">
        <v>497</v>
      </c>
      <c r="B17" s="81">
        <v>26907</v>
      </c>
      <c r="C17" s="71">
        <f>B17+3266</f>
        <v>30173</v>
      </c>
      <c r="D17" s="81">
        <f>B17+5849</f>
        <v>32756</v>
      </c>
      <c r="E17" s="81">
        <f>B17+11220</f>
        <v>38127</v>
      </c>
    </row>
    <row r="18" spans="1:5" ht="63.75" x14ac:dyDescent="0.2">
      <c r="A18" s="87" t="s">
        <v>498</v>
      </c>
      <c r="B18" s="81">
        <v>25368</v>
      </c>
      <c r="C18" s="71">
        <f>B18+3266</f>
        <v>28634</v>
      </c>
      <c r="D18" s="81">
        <f>B18+5849</f>
        <v>31217</v>
      </c>
      <c r="E18" s="81">
        <f>B18+11220</f>
        <v>36588</v>
      </c>
    </row>
    <row r="19" spans="1:5" ht="63.75" x14ac:dyDescent="0.2">
      <c r="A19" s="87" t="s">
        <v>499</v>
      </c>
      <c r="B19" s="81">
        <v>26781</v>
      </c>
      <c r="C19" s="71">
        <f>B19+3266</f>
        <v>30047</v>
      </c>
      <c r="D19" s="81">
        <f>B19+5849</f>
        <v>32630</v>
      </c>
      <c r="E19" s="81">
        <f>B19+11220</f>
        <v>38001</v>
      </c>
    </row>
    <row r="20" spans="1:5" ht="63.75" x14ac:dyDescent="0.2">
      <c r="A20" s="87" t="s">
        <v>500</v>
      </c>
      <c r="B20" s="81">
        <v>27862</v>
      </c>
      <c r="C20" s="71">
        <f>B20+3266</f>
        <v>31128</v>
      </c>
      <c r="D20" s="81">
        <f>B20+5849</f>
        <v>33711</v>
      </c>
      <c r="E20" s="81">
        <f>B20+11220</f>
        <v>39082</v>
      </c>
    </row>
    <row r="21" spans="1:5" ht="63.75" x14ac:dyDescent="0.2">
      <c r="A21" s="87" t="s">
        <v>501</v>
      </c>
      <c r="B21" s="81">
        <v>32976</v>
      </c>
      <c r="C21" s="71">
        <f>B21+3266</f>
        <v>36242</v>
      </c>
      <c r="D21" s="81">
        <f>B21+5849</f>
        <v>38825</v>
      </c>
      <c r="E21" s="81">
        <f>B21+11220</f>
        <v>44196</v>
      </c>
    </row>
    <row r="22" spans="1:5" ht="51" x14ac:dyDescent="0.2">
      <c r="A22" s="87" t="s">
        <v>502</v>
      </c>
      <c r="B22" s="81">
        <v>29410</v>
      </c>
      <c r="C22" s="71">
        <f>B22+3266</f>
        <v>32676</v>
      </c>
      <c r="D22" s="81">
        <f>B22+5849</f>
        <v>35259</v>
      </c>
      <c r="E22" s="81">
        <f>B22+11220</f>
        <v>40630</v>
      </c>
    </row>
    <row r="23" spans="1:5" ht="63.75" x14ac:dyDescent="0.2">
      <c r="A23" s="87" t="s">
        <v>503</v>
      </c>
      <c r="B23" s="81">
        <v>31904</v>
      </c>
      <c r="C23" s="71">
        <f>B23+3266</f>
        <v>35170</v>
      </c>
      <c r="D23" s="81">
        <f>B23+5849</f>
        <v>37753</v>
      </c>
      <c r="E23" s="81">
        <f>B23+11220</f>
        <v>43124</v>
      </c>
    </row>
    <row r="24" spans="1:5" ht="63.75" x14ac:dyDescent="0.2">
      <c r="A24" s="87" t="s">
        <v>504</v>
      </c>
      <c r="B24" s="81">
        <v>34398</v>
      </c>
      <c r="C24" s="71">
        <f>B24+3266</f>
        <v>37664</v>
      </c>
      <c r="D24" s="81">
        <f>B24+5849</f>
        <v>40247</v>
      </c>
      <c r="E24" s="81">
        <f>B24+11220</f>
        <v>45618</v>
      </c>
    </row>
    <row r="25" spans="1:5" ht="63.75" x14ac:dyDescent="0.2">
      <c r="A25" s="87" t="s">
        <v>505</v>
      </c>
      <c r="B25" s="81">
        <v>44626</v>
      </c>
      <c r="C25" s="71">
        <f>B25+3266</f>
        <v>47892</v>
      </c>
      <c r="D25" s="81">
        <f>B25+5849</f>
        <v>50475</v>
      </c>
      <c r="E25" s="81">
        <f>B25+11220</f>
        <v>55846</v>
      </c>
    </row>
    <row r="26" spans="1:5" ht="76.5" x14ac:dyDescent="0.2">
      <c r="A26" s="87" t="s">
        <v>506</v>
      </c>
      <c r="B26" s="81">
        <v>39512</v>
      </c>
      <c r="C26" s="71">
        <f>B26+3266</f>
        <v>42778</v>
      </c>
      <c r="D26" s="81">
        <f>B26+5849</f>
        <v>45361</v>
      </c>
      <c r="E26" s="81">
        <f>B26+11220</f>
        <v>50732</v>
      </c>
    </row>
    <row r="27" spans="1:5" ht="63.75" x14ac:dyDescent="0.2">
      <c r="A27" s="87" t="s">
        <v>507</v>
      </c>
      <c r="B27" s="81">
        <v>37018</v>
      </c>
      <c r="C27" s="71">
        <f>B27+3266</f>
        <v>40284</v>
      </c>
      <c r="D27" s="81">
        <f>B27+5849</f>
        <v>42867</v>
      </c>
      <c r="E27" s="81">
        <f>B27+11220</f>
        <v>48238</v>
      </c>
    </row>
    <row r="28" spans="1:5" ht="38.25" x14ac:dyDescent="0.2">
      <c r="A28" s="87" t="s">
        <v>508</v>
      </c>
      <c r="B28" s="81">
        <v>22386</v>
      </c>
      <c r="C28" s="71">
        <f>B28+3571</f>
        <v>25957</v>
      </c>
      <c r="D28" s="81">
        <f>B28+6459</f>
        <v>28845</v>
      </c>
      <c r="E28" s="81">
        <f>B28+12465</f>
        <v>34851</v>
      </c>
    </row>
    <row r="29" spans="1:5" ht="76.5" x14ac:dyDescent="0.2">
      <c r="A29" s="87" t="s">
        <v>509</v>
      </c>
      <c r="B29" s="81">
        <v>55861</v>
      </c>
      <c r="C29" s="71">
        <f>B29+3571</f>
        <v>59432</v>
      </c>
      <c r="D29" s="81">
        <f>B29+6459</f>
        <v>62320</v>
      </c>
      <c r="E29" s="81">
        <f>B29+12465</f>
        <v>68326</v>
      </c>
    </row>
    <row r="30" spans="1:5" ht="63.75" x14ac:dyDescent="0.2">
      <c r="A30" s="87" t="s">
        <v>510</v>
      </c>
      <c r="B30" s="81">
        <v>42390</v>
      </c>
      <c r="C30" s="71">
        <f>B30+3571</f>
        <v>45961</v>
      </c>
      <c r="D30" s="81">
        <f>B30+6459</f>
        <v>48849</v>
      </c>
      <c r="E30" s="81">
        <f>B30+12465</f>
        <v>54855</v>
      </c>
    </row>
    <row r="31" spans="1:5" ht="63.75" x14ac:dyDescent="0.2">
      <c r="A31" s="87" t="s">
        <v>511</v>
      </c>
      <c r="B31" s="81">
        <v>43139</v>
      </c>
      <c r="C31" s="71">
        <f>B31+3571</f>
        <v>46710</v>
      </c>
      <c r="D31" s="81">
        <f>B31+6459</f>
        <v>49598</v>
      </c>
      <c r="E31" s="81">
        <f>B31+12465</f>
        <v>55604</v>
      </c>
    </row>
    <row r="32" spans="1:5" ht="76.5" x14ac:dyDescent="0.2">
      <c r="A32" s="87" t="s">
        <v>512</v>
      </c>
      <c r="B32" s="81">
        <v>47172</v>
      </c>
      <c r="C32" s="71">
        <f>B32+3571</f>
        <v>50743</v>
      </c>
      <c r="D32" s="81">
        <f>B32+6459</f>
        <v>53631</v>
      </c>
      <c r="E32" s="81">
        <f>B32+12465</f>
        <v>59637</v>
      </c>
    </row>
    <row r="33" spans="1:5" ht="76.5" x14ac:dyDescent="0.2">
      <c r="A33" s="87" t="s">
        <v>513</v>
      </c>
      <c r="B33" s="81">
        <v>41717</v>
      </c>
      <c r="C33" s="71">
        <f>B33+3571</f>
        <v>45288</v>
      </c>
      <c r="D33" s="81">
        <f>B33+6459</f>
        <v>48176</v>
      </c>
      <c r="E33" s="81">
        <f>B33+12465</f>
        <v>54182</v>
      </c>
    </row>
    <row r="34" spans="1:5" ht="63.75" x14ac:dyDescent="0.2">
      <c r="A34" s="87" t="s">
        <v>514</v>
      </c>
      <c r="B34" s="81">
        <v>34109</v>
      </c>
      <c r="C34" s="71">
        <f>B34+3571</f>
        <v>37680</v>
      </c>
      <c r="D34" s="81">
        <f>B34+6459</f>
        <v>40568</v>
      </c>
      <c r="E34" s="81">
        <f>B34+12465</f>
        <v>46574</v>
      </c>
    </row>
    <row r="35" spans="1:5" ht="63.75" x14ac:dyDescent="0.2">
      <c r="A35" s="87" t="s">
        <v>515</v>
      </c>
      <c r="B35" s="81">
        <v>36935</v>
      </c>
      <c r="C35" s="71">
        <f>B35+3571</f>
        <v>40506</v>
      </c>
      <c r="D35" s="81">
        <f>B35+6459</f>
        <v>43394</v>
      </c>
      <c r="E35" s="81">
        <f>B35+12465</f>
        <v>49400</v>
      </c>
    </row>
    <row r="36" spans="1:5" ht="63.75" x14ac:dyDescent="0.2">
      <c r="A36" s="87" t="s">
        <v>516</v>
      </c>
      <c r="B36" s="81">
        <v>39097</v>
      </c>
      <c r="C36" s="71">
        <f>B36+3571</f>
        <v>42668</v>
      </c>
      <c r="D36" s="81">
        <f>B36+6459</f>
        <v>45556</v>
      </c>
      <c r="E36" s="81">
        <f>B36+12465</f>
        <v>51562</v>
      </c>
    </row>
    <row r="37" spans="1:5" ht="63.75" x14ac:dyDescent="0.2">
      <c r="A37" s="87" t="s">
        <v>517</v>
      </c>
      <c r="B37" s="81">
        <v>49325</v>
      </c>
      <c r="C37" s="71">
        <f>B37+3571</f>
        <v>52896</v>
      </c>
      <c r="D37" s="81">
        <f>B37+6459</f>
        <v>55784</v>
      </c>
      <c r="E37" s="81">
        <f>B37+12465</f>
        <v>61790</v>
      </c>
    </row>
    <row r="38" spans="1:5" ht="76.5" x14ac:dyDescent="0.2">
      <c r="A38" s="87" t="s">
        <v>518</v>
      </c>
      <c r="B38" s="81">
        <v>43130</v>
      </c>
      <c r="C38" s="71">
        <f>B38+3571</f>
        <v>46701</v>
      </c>
      <c r="D38" s="81">
        <f>B38+6459</f>
        <v>49589</v>
      </c>
      <c r="E38" s="81">
        <f>B38+12465</f>
        <v>55595</v>
      </c>
    </row>
    <row r="39" spans="1:5" ht="76.5" x14ac:dyDescent="0.2">
      <c r="A39" s="87" t="s">
        <v>519</v>
      </c>
      <c r="B39" s="81">
        <v>44211</v>
      </c>
      <c r="C39" s="71">
        <f>B39+3571</f>
        <v>47782</v>
      </c>
      <c r="D39" s="81">
        <f>B39+6459</f>
        <v>50670</v>
      </c>
      <c r="E39" s="81">
        <f>B39+12465</f>
        <v>56676</v>
      </c>
    </row>
    <row r="40" spans="1:5" ht="76.5" x14ac:dyDescent="0.2">
      <c r="A40" s="87" t="s">
        <v>520</v>
      </c>
      <c r="B40" s="81">
        <v>38016</v>
      </c>
      <c r="C40" s="71">
        <f>B40+3571</f>
        <v>41587</v>
      </c>
      <c r="D40" s="81">
        <f>B40+6459</f>
        <v>44475</v>
      </c>
      <c r="E40" s="81">
        <f>B40+12465</f>
        <v>50481</v>
      </c>
    </row>
    <row r="41" spans="1:5" ht="76.5" x14ac:dyDescent="0.2">
      <c r="A41" s="87" t="s">
        <v>521</v>
      </c>
      <c r="B41" s="81">
        <v>47298</v>
      </c>
      <c r="C41" s="71">
        <f>B41+3571</f>
        <v>50869</v>
      </c>
      <c r="D41" s="81">
        <f>B41+6459</f>
        <v>53757</v>
      </c>
      <c r="E41" s="81">
        <f>B41+12465</f>
        <v>59763</v>
      </c>
    </row>
    <row r="42" spans="1:5" ht="63.75" x14ac:dyDescent="0.2">
      <c r="A42" s="87" t="s">
        <v>522</v>
      </c>
      <c r="B42" s="81">
        <v>45759</v>
      </c>
      <c r="C42" s="71">
        <f>B42+3571</f>
        <v>49330</v>
      </c>
      <c r="D42" s="81">
        <f>B42+6459</f>
        <v>52218</v>
      </c>
      <c r="E42" s="81">
        <f>B42+12465</f>
        <v>58224</v>
      </c>
    </row>
    <row r="43" spans="1:5" ht="63.75" x14ac:dyDescent="0.2">
      <c r="A43" s="87" t="s">
        <v>523</v>
      </c>
      <c r="B43" s="81">
        <v>40645</v>
      </c>
      <c r="C43" s="71">
        <f>B43+3571</f>
        <v>44216</v>
      </c>
      <c r="D43" s="81">
        <f>B43+6459</f>
        <v>47104</v>
      </c>
      <c r="E43" s="81">
        <f>B43+12465</f>
        <v>53110</v>
      </c>
    </row>
    <row r="44" spans="1:5" ht="63.75" x14ac:dyDescent="0.2">
      <c r="A44" s="87" t="s">
        <v>524</v>
      </c>
      <c r="B44" s="81">
        <v>45633</v>
      </c>
      <c r="C44" s="71">
        <f>B44+3571</f>
        <v>49204</v>
      </c>
      <c r="D44" s="81">
        <f>B44+6459</f>
        <v>52092</v>
      </c>
      <c r="E44" s="81">
        <f>B44+12465</f>
        <v>58098</v>
      </c>
    </row>
    <row r="45" spans="1:5" ht="63.75" x14ac:dyDescent="0.2">
      <c r="A45" s="87" t="s">
        <v>525</v>
      </c>
      <c r="B45" s="81">
        <v>60975</v>
      </c>
      <c r="C45" s="71">
        <f>B45+3571</f>
        <v>64546</v>
      </c>
      <c r="D45" s="81">
        <f>B45+6459</f>
        <v>67434</v>
      </c>
      <c r="E45" s="81">
        <f>B45+12465</f>
        <v>73440</v>
      </c>
    </row>
    <row r="46" spans="1:5" ht="76.5" x14ac:dyDescent="0.2">
      <c r="A46" s="87" t="s">
        <v>526</v>
      </c>
      <c r="B46" s="81">
        <v>50747</v>
      </c>
      <c r="C46" s="71">
        <f>B46+3571</f>
        <v>54318</v>
      </c>
      <c r="D46" s="81">
        <f>B46+6459</f>
        <v>57206</v>
      </c>
      <c r="E46" s="81">
        <f>B46+12465</f>
        <v>63212</v>
      </c>
    </row>
    <row r="47" spans="1:5" ht="51" x14ac:dyDescent="0.2">
      <c r="A47" s="87" t="s">
        <v>527</v>
      </c>
      <c r="B47" s="81">
        <v>38151</v>
      </c>
      <c r="C47" s="71">
        <f>B47+3571</f>
        <v>41722</v>
      </c>
      <c r="D47" s="81">
        <f>B47+6459</f>
        <v>44610</v>
      </c>
      <c r="E47" s="81">
        <f>B47+12465</f>
        <v>50616</v>
      </c>
    </row>
    <row r="48" spans="1:5" ht="63.75" x14ac:dyDescent="0.2">
      <c r="A48" s="87" t="s">
        <v>528</v>
      </c>
      <c r="B48" s="81">
        <v>43139</v>
      </c>
      <c r="C48" s="71">
        <f>B48+3571</f>
        <v>46710</v>
      </c>
      <c r="D48" s="81">
        <f>B48+6459</f>
        <v>49598</v>
      </c>
      <c r="E48" s="81">
        <f>B48+12465</f>
        <v>55604</v>
      </c>
    </row>
    <row r="49" spans="1:5" ht="38.25" x14ac:dyDescent="0.2">
      <c r="A49" s="87" t="s">
        <v>529</v>
      </c>
      <c r="B49" s="81">
        <v>27878</v>
      </c>
      <c r="C49" s="71">
        <f>B49+4064</f>
        <v>31942</v>
      </c>
      <c r="D49" s="81">
        <f>B49+7445</f>
        <v>35323</v>
      </c>
      <c r="E49" s="81">
        <f>B49+15457</f>
        <v>43335</v>
      </c>
    </row>
    <row r="50" spans="1:5" ht="63.75" x14ac:dyDescent="0.2">
      <c r="A50" s="87" t="s">
        <v>530</v>
      </c>
      <c r="B50" s="81">
        <v>54550</v>
      </c>
      <c r="C50" s="71">
        <f>B50+4064</f>
        <v>58614</v>
      </c>
      <c r="D50" s="81">
        <f>B50+7445</f>
        <v>61995</v>
      </c>
      <c r="E50" s="81">
        <f>B50+15457</f>
        <v>70007</v>
      </c>
    </row>
    <row r="51" spans="1:5" ht="89.25" x14ac:dyDescent="0.2">
      <c r="A51" s="87" t="s">
        <v>531</v>
      </c>
      <c r="B51" s="81">
        <v>60413</v>
      </c>
      <c r="C51" s="71">
        <f>B51+4064</f>
        <v>64477</v>
      </c>
      <c r="D51" s="81">
        <f>B51+7445</f>
        <v>67858</v>
      </c>
      <c r="E51" s="81">
        <f>B51+15457</f>
        <v>75870</v>
      </c>
    </row>
    <row r="52" spans="1:5" ht="63.75" x14ac:dyDescent="0.2">
      <c r="A52" s="87" t="s">
        <v>532</v>
      </c>
      <c r="B52" s="81">
        <v>32730</v>
      </c>
      <c r="C52" s="71">
        <f>B52+4064</f>
        <v>36794</v>
      </c>
      <c r="D52" s="81">
        <f>B52+7445</f>
        <v>40175</v>
      </c>
      <c r="E52" s="81">
        <f>B52+15457</f>
        <v>48187</v>
      </c>
    </row>
    <row r="53" spans="1:5" ht="63.75" x14ac:dyDescent="0.2">
      <c r="A53" s="87" t="s">
        <v>533</v>
      </c>
      <c r="B53" s="81">
        <v>40814</v>
      </c>
      <c r="C53" s="71">
        <f>B53+4064</f>
        <v>44878</v>
      </c>
      <c r="D53" s="81">
        <f>B53+7445</f>
        <v>48259</v>
      </c>
      <c r="E53" s="81">
        <f>B53+15457</f>
        <v>56271</v>
      </c>
    </row>
    <row r="54" spans="1:5" ht="63.75" x14ac:dyDescent="0.2">
      <c r="A54" s="87" t="s">
        <v>534</v>
      </c>
      <c r="B54" s="81">
        <v>43640</v>
      </c>
      <c r="C54" s="71">
        <f>B54+4064</f>
        <v>47704</v>
      </c>
      <c r="D54" s="81">
        <f>B54+7445</f>
        <v>51085</v>
      </c>
      <c r="E54" s="81">
        <f>B54+15457</f>
        <v>59097</v>
      </c>
    </row>
    <row r="55" spans="1:5" ht="76.5" x14ac:dyDescent="0.2">
      <c r="A55" s="87" t="s">
        <v>535</v>
      </c>
      <c r="B55" s="81">
        <v>45802</v>
      </c>
      <c r="C55" s="71">
        <f>B55+4064</f>
        <v>49866</v>
      </c>
      <c r="D55" s="81">
        <f>B55+7445</f>
        <v>53247</v>
      </c>
      <c r="E55" s="81">
        <f>B55+15457</f>
        <v>61259</v>
      </c>
    </row>
    <row r="56" spans="1:5" ht="63.75" x14ac:dyDescent="0.2">
      <c r="A56" s="87" t="s">
        <v>536</v>
      </c>
      <c r="B56" s="81">
        <v>56030</v>
      </c>
      <c r="C56" s="71">
        <f>B56+4064</f>
        <v>60094</v>
      </c>
      <c r="D56" s="81">
        <f>B56+7445</f>
        <v>63475</v>
      </c>
      <c r="E56" s="81">
        <f>B56+15457</f>
        <v>71487</v>
      </c>
    </row>
    <row r="57" spans="1:5" ht="76.5" x14ac:dyDescent="0.2">
      <c r="A57" s="87" t="s">
        <v>537</v>
      </c>
      <c r="B57" s="81">
        <v>43308</v>
      </c>
      <c r="C57" s="71">
        <f>B57+4064</f>
        <v>47372</v>
      </c>
      <c r="D57" s="81">
        <f>B57+7445</f>
        <v>50753</v>
      </c>
      <c r="E57" s="81">
        <f>B57+15457</f>
        <v>58765</v>
      </c>
    </row>
    <row r="58" spans="1:5" ht="76.5" x14ac:dyDescent="0.2">
      <c r="A58" s="87" t="s">
        <v>538</v>
      </c>
      <c r="B58" s="81">
        <v>44721</v>
      </c>
      <c r="C58" s="71">
        <f>B58+4064</f>
        <v>48785</v>
      </c>
      <c r="D58" s="81">
        <f>B58+7445</f>
        <v>52166</v>
      </c>
      <c r="E58" s="81">
        <f>B58+15457</f>
        <v>60178</v>
      </c>
    </row>
    <row r="59" spans="1:5" ht="76.5" x14ac:dyDescent="0.2">
      <c r="A59" s="87" t="s">
        <v>539</v>
      </c>
      <c r="B59" s="81">
        <v>49835</v>
      </c>
      <c r="C59" s="71">
        <f>B59+4064</f>
        <v>53899</v>
      </c>
      <c r="D59" s="81">
        <f>B59+7445</f>
        <v>57280</v>
      </c>
      <c r="E59" s="81">
        <f>B59+15457</f>
        <v>65292</v>
      </c>
    </row>
    <row r="60" spans="1:5" ht="76.5" x14ac:dyDescent="0.2">
      <c r="A60" s="87" t="s">
        <v>540</v>
      </c>
      <c r="B60" s="81">
        <v>50916</v>
      </c>
      <c r="C60" s="71">
        <f>B60+4064</f>
        <v>54980</v>
      </c>
      <c r="D60" s="81">
        <f>B60+7445</f>
        <v>58361</v>
      </c>
      <c r="E60" s="81">
        <f>B60+15457</f>
        <v>66373</v>
      </c>
    </row>
    <row r="61" spans="1:5" ht="63.75" x14ac:dyDescent="0.2">
      <c r="A61" s="87" t="s">
        <v>541</v>
      </c>
      <c r="B61" s="81">
        <v>36772</v>
      </c>
      <c r="C61" s="71">
        <f>B61+4064</f>
        <v>40836</v>
      </c>
      <c r="D61" s="81">
        <f>B61+7445</f>
        <v>44217</v>
      </c>
      <c r="E61" s="81">
        <f>B61+15457</f>
        <v>52229</v>
      </c>
    </row>
    <row r="62" spans="1:5" ht="63.75" x14ac:dyDescent="0.2">
      <c r="A62" s="87" t="s">
        <v>542</v>
      </c>
      <c r="B62" s="81">
        <v>38185</v>
      </c>
      <c r="C62" s="71">
        <f>B62+4064</f>
        <v>42249</v>
      </c>
      <c r="D62" s="81">
        <f>B62+7445</f>
        <v>45630</v>
      </c>
      <c r="E62" s="81">
        <f>B62+15457</f>
        <v>53642</v>
      </c>
    </row>
    <row r="63" spans="1:5" ht="63.75" x14ac:dyDescent="0.2">
      <c r="A63" s="87" t="s">
        <v>543</v>
      </c>
      <c r="B63" s="81">
        <v>39266</v>
      </c>
      <c r="C63" s="71">
        <f>B63+4064</f>
        <v>43330</v>
      </c>
      <c r="D63" s="81">
        <f>B63+7445</f>
        <v>46711</v>
      </c>
      <c r="E63" s="81">
        <f>B63+15457</f>
        <v>54723</v>
      </c>
    </row>
    <row r="64" spans="1:5" ht="63.75" x14ac:dyDescent="0.2">
      <c r="A64" s="87" t="s">
        <v>544</v>
      </c>
      <c r="B64" s="81">
        <v>44380</v>
      </c>
      <c r="C64" s="71">
        <f>B64+4064</f>
        <v>48444</v>
      </c>
      <c r="D64" s="81">
        <f>B64+7445</f>
        <v>51825</v>
      </c>
      <c r="E64" s="81">
        <f>B64+15457</f>
        <v>59837</v>
      </c>
    </row>
    <row r="65" spans="1:5" ht="89.25" x14ac:dyDescent="0.2">
      <c r="A65" s="87" t="s">
        <v>545</v>
      </c>
      <c r="B65" s="81">
        <v>48763</v>
      </c>
      <c r="C65" s="71">
        <f>B65+4064</f>
        <v>52827</v>
      </c>
      <c r="D65" s="81">
        <f>B65+7445</f>
        <v>56208</v>
      </c>
      <c r="E65" s="81">
        <f>B65+15457</f>
        <v>64220</v>
      </c>
    </row>
    <row r="66" spans="1:5" ht="89.25" x14ac:dyDescent="0.2">
      <c r="A66" s="87" t="s">
        <v>546</v>
      </c>
      <c r="B66" s="81">
        <v>53877</v>
      </c>
      <c r="C66" s="71">
        <f>B66+4064</f>
        <v>57941</v>
      </c>
      <c r="D66" s="81">
        <f>B66+7445</f>
        <v>61322</v>
      </c>
      <c r="E66" s="81">
        <f>B66+15457</f>
        <v>69334</v>
      </c>
    </row>
    <row r="67" spans="1:5" ht="89.25" x14ac:dyDescent="0.2">
      <c r="A67" s="87" t="s">
        <v>547</v>
      </c>
      <c r="B67" s="81">
        <v>54958</v>
      </c>
      <c r="C67" s="71">
        <f>B67+4064</f>
        <v>59022</v>
      </c>
      <c r="D67" s="81">
        <f>B67+7445</f>
        <v>62403</v>
      </c>
      <c r="E67" s="81">
        <f>B67+15457</f>
        <v>70415</v>
      </c>
    </row>
    <row r="68" spans="1:5" ht="102" x14ac:dyDescent="0.2">
      <c r="A68" s="87" t="s">
        <v>548</v>
      </c>
      <c r="B68" s="81">
        <v>59458</v>
      </c>
      <c r="C68" s="71">
        <f>B68+4064</f>
        <v>63522</v>
      </c>
      <c r="D68" s="81">
        <f>B68+7445</f>
        <v>66903</v>
      </c>
      <c r="E68" s="81">
        <f>B68+15457</f>
        <v>74915</v>
      </c>
    </row>
    <row r="69" spans="1:5" ht="102" x14ac:dyDescent="0.2">
      <c r="A69" s="87" t="s">
        <v>549</v>
      </c>
      <c r="B69" s="81">
        <v>60539</v>
      </c>
      <c r="C69" s="71">
        <f>B69+4064</f>
        <v>64603</v>
      </c>
      <c r="D69" s="81">
        <f>B69+7445</f>
        <v>67984</v>
      </c>
      <c r="E69" s="81">
        <f>B69+15457</f>
        <v>75996</v>
      </c>
    </row>
    <row r="70" spans="1:5" ht="63.75" x14ac:dyDescent="0.2">
      <c r="A70" s="87" t="s">
        <v>550</v>
      </c>
      <c r="B70" s="81">
        <v>58874</v>
      </c>
      <c r="C70" s="71">
        <f>B70+4064</f>
        <v>62938</v>
      </c>
      <c r="D70" s="81">
        <f>B70+7445</f>
        <v>66319</v>
      </c>
      <c r="E70" s="81">
        <f>B70+15457</f>
        <v>74331</v>
      </c>
    </row>
    <row r="71" spans="1:5" ht="63.75" x14ac:dyDescent="0.2">
      <c r="A71" s="87" t="s">
        <v>551</v>
      </c>
      <c r="B71" s="81">
        <v>79330</v>
      </c>
      <c r="C71" s="71">
        <f>B71+4064</f>
        <v>83394</v>
      </c>
      <c r="D71" s="81">
        <f>B71+7445</f>
        <v>86775</v>
      </c>
      <c r="E71" s="81">
        <f>B71+15457</f>
        <v>94787</v>
      </c>
    </row>
    <row r="72" spans="1:5" ht="51" x14ac:dyDescent="0.2">
      <c r="A72" s="87" t="s">
        <v>552</v>
      </c>
      <c r="B72" s="81">
        <v>48898</v>
      </c>
      <c r="C72" s="71">
        <f>B72+4064</f>
        <v>52962</v>
      </c>
      <c r="D72" s="81">
        <f>B72+7445</f>
        <v>56343</v>
      </c>
      <c r="E72" s="81">
        <f>B72+15457</f>
        <v>64355</v>
      </c>
    </row>
    <row r="73" spans="1:5" ht="63.75" x14ac:dyDescent="0.2">
      <c r="A73" s="87" t="s">
        <v>553</v>
      </c>
      <c r="B73" s="81">
        <v>53886</v>
      </c>
      <c r="C73" s="71">
        <f>B73+4064</f>
        <v>57950</v>
      </c>
      <c r="D73" s="81">
        <f>B73+7445</f>
        <v>61331</v>
      </c>
      <c r="E73" s="81">
        <f>B73+15457</f>
        <v>69343</v>
      </c>
    </row>
    <row r="74" spans="1:5" ht="77.25" thickBot="1" x14ac:dyDescent="0.25">
      <c r="A74" s="88" t="s">
        <v>554</v>
      </c>
      <c r="B74" s="84">
        <v>69102</v>
      </c>
      <c r="C74" s="89">
        <f>B74+4064</f>
        <v>73166</v>
      </c>
      <c r="D74" s="84">
        <f>B74+7445</f>
        <v>76547</v>
      </c>
      <c r="E74" s="84">
        <f>B74+15457</f>
        <v>84559</v>
      </c>
    </row>
  </sheetData>
  <mergeCells count="2">
    <mergeCell ref="A1:E1"/>
    <mergeCell ref="A2:A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sqref="A1:B1"/>
    </sheetView>
  </sheetViews>
  <sheetFormatPr defaultRowHeight="12.75" x14ac:dyDescent="0.2"/>
  <cols>
    <col min="1" max="1" width="47.85546875" customWidth="1"/>
    <col min="2" max="2" width="20.7109375" style="59" customWidth="1"/>
  </cols>
  <sheetData>
    <row r="1" spans="1:2" ht="18.75" thickBot="1" x14ac:dyDescent="0.3">
      <c r="A1" s="105" t="s">
        <v>473</v>
      </c>
      <c r="B1" s="106"/>
    </row>
    <row r="2" spans="1:2" ht="16.5" thickBot="1" x14ac:dyDescent="0.3">
      <c r="A2" s="62" t="s">
        <v>0</v>
      </c>
      <c r="B2" s="53" t="s">
        <v>557</v>
      </c>
    </row>
    <row r="3" spans="1:2" x14ac:dyDescent="0.2">
      <c r="A3" s="13" t="s">
        <v>284</v>
      </c>
      <c r="B3" s="61">
        <v>44594</v>
      </c>
    </row>
    <row r="4" spans="1:2" x14ac:dyDescent="0.2">
      <c r="A4" s="13" t="s">
        <v>285</v>
      </c>
      <c r="B4" s="61">
        <v>42100</v>
      </c>
    </row>
    <row r="5" spans="1:2" x14ac:dyDescent="0.2">
      <c r="A5" s="13" t="s">
        <v>286</v>
      </c>
      <c r="B5" s="61">
        <v>54822</v>
      </c>
    </row>
    <row r="6" spans="1:2" x14ac:dyDescent="0.2">
      <c r="A6" s="13" t="s">
        <v>287</v>
      </c>
      <c r="B6" s="61">
        <v>43513</v>
      </c>
    </row>
    <row r="7" spans="1:2" x14ac:dyDescent="0.2">
      <c r="A7" s="13" t="s">
        <v>288</v>
      </c>
      <c r="B7" s="61">
        <v>48627</v>
      </c>
    </row>
    <row r="8" spans="1:2" x14ac:dyDescent="0.2">
      <c r="A8" s="13" t="s">
        <v>289</v>
      </c>
      <c r="B8" s="61">
        <v>41019</v>
      </c>
    </row>
    <row r="9" spans="1:2" x14ac:dyDescent="0.2">
      <c r="A9" s="13" t="s">
        <v>290</v>
      </c>
      <c r="B9" s="61">
        <v>42432</v>
      </c>
    </row>
    <row r="10" spans="1:2" x14ac:dyDescent="0.2">
      <c r="A10" s="13" t="s">
        <v>291</v>
      </c>
      <c r="B10" s="61">
        <v>39606</v>
      </c>
    </row>
    <row r="11" spans="1:2" x14ac:dyDescent="0.2">
      <c r="A11" s="13" t="s">
        <v>292</v>
      </c>
      <c r="B11" s="61">
        <v>47214</v>
      </c>
    </row>
    <row r="12" spans="1:2" x14ac:dyDescent="0.2">
      <c r="A12" s="13" t="s">
        <v>293</v>
      </c>
      <c r="B12" s="61">
        <v>49708</v>
      </c>
    </row>
    <row r="13" spans="1:2" x14ac:dyDescent="0.2">
      <c r="A13" s="13" t="s">
        <v>294</v>
      </c>
      <c r="B13" s="61">
        <v>61898</v>
      </c>
    </row>
    <row r="14" spans="1:2" x14ac:dyDescent="0.2">
      <c r="A14" s="13" t="s">
        <v>295</v>
      </c>
      <c r="B14" s="61">
        <v>49302</v>
      </c>
    </row>
    <row r="15" spans="1:2" x14ac:dyDescent="0.2">
      <c r="A15" s="13" t="s">
        <v>296</v>
      </c>
      <c r="B15" s="61">
        <v>54290</v>
      </c>
    </row>
    <row r="16" spans="1:2" x14ac:dyDescent="0.2">
      <c r="A16" s="13" t="s">
        <v>297</v>
      </c>
      <c r="B16" s="61">
        <v>53541</v>
      </c>
    </row>
    <row r="17" spans="1:2" x14ac:dyDescent="0.2">
      <c r="A17" s="13" t="s">
        <v>298</v>
      </c>
      <c r="B17" s="61">
        <v>55703</v>
      </c>
    </row>
    <row r="18" spans="1:2" x14ac:dyDescent="0.2">
      <c r="A18" s="13" t="s">
        <v>299</v>
      </c>
      <c r="B18" s="61">
        <v>58323</v>
      </c>
    </row>
    <row r="19" spans="1:2" x14ac:dyDescent="0.2">
      <c r="A19" s="13" t="s">
        <v>300</v>
      </c>
      <c r="B19" s="61">
        <v>72126</v>
      </c>
    </row>
    <row r="20" spans="1:2" x14ac:dyDescent="0.2">
      <c r="A20" s="13" t="s">
        <v>301</v>
      </c>
      <c r="B20" s="61">
        <v>51796</v>
      </c>
    </row>
    <row r="21" spans="1:2" x14ac:dyDescent="0.2">
      <c r="A21" s="13" t="s">
        <v>302</v>
      </c>
      <c r="B21" s="61">
        <v>56910</v>
      </c>
    </row>
    <row r="22" spans="1:2" x14ac:dyDescent="0.2">
      <c r="A22" s="13" t="s">
        <v>303</v>
      </c>
      <c r="B22" s="61">
        <v>56784</v>
      </c>
    </row>
    <row r="23" spans="1:2" x14ac:dyDescent="0.2">
      <c r="A23" s="13" t="s">
        <v>304</v>
      </c>
      <c r="B23" s="61">
        <v>67012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B1"/>
    </sheetView>
  </sheetViews>
  <sheetFormatPr defaultColWidth="46.42578125" defaultRowHeight="18" customHeight="1" x14ac:dyDescent="0.2"/>
  <cols>
    <col min="1" max="1" width="46.42578125" style="14"/>
    <col min="2" max="2" width="17.42578125" style="64" customWidth="1"/>
    <col min="3" max="16384" width="46.42578125" style="14"/>
  </cols>
  <sheetData>
    <row r="1" spans="1:2" ht="18" customHeight="1" thickBot="1" x14ac:dyDescent="0.3">
      <c r="A1" s="105" t="s">
        <v>474</v>
      </c>
      <c r="B1" s="106"/>
    </row>
    <row r="2" spans="1:2" ht="18" customHeight="1" thickBot="1" x14ac:dyDescent="0.25">
      <c r="A2" s="44" t="s">
        <v>403</v>
      </c>
      <c r="B2" s="53" t="s">
        <v>557</v>
      </c>
    </row>
    <row r="3" spans="1:2" ht="18" customHeight="1" x14ac:dyDescent="0.2">
      <c r="A3" s="63" t="s">
        <v>404</v>
      </c>
      <c r="B3" s="58">
        <v>59516</v>
      </c>
    </row>
    <row r="4" spans="1:2" ht="18" customHeight="1" x14ac:dyDescent="0.2">
      <c r="A4" s="19" t="s">
        <v>405</v>
      </c>
      <c r="B4" s="58">
        <v>65711</v>
      </c>
    </row>
    <row r="5" spans="1:2" ht="18" customHeight="1" x14ac:dyDescent="0.2">
      <c r="A5" s="19" t="s">
        <v>406</v>
      </c>
      <c r="B5" s="58">
        <v>71524</v>
      </c>
    </row>
    <row r="6" spans="1:2" ht="18" customHeight="1" x14ac:dyDescent="0.2">
      <c r="A6" s="19" t="s">
        <v>407</v>
      </c>
      <c r="B6" s="58">
        <v>77105</v>
      </c>
    </row>
    <row r="7" spans="1:2" ht="18" customHeight="1" x14ac:dyDescent="0.2">
      <c r="A7" s="19" t="s">
        <v>408</v>
      </c>
      <c r="B7" s="58">
        <v>78186</v>
      </c>
    </row>
    <row r="8" spans="1:2" ht="18" customHeight="1" x14ac:dyDescent="0.2">
      <c r="A8" s="19" t="s">
        <v>409</v>
      </c>
      <c r="B8" s="58">
        <v>73072</v>
      </c>
    </row>
    <row r="9" spans="1:2" ht="18" customHeight="1" x14ac:dyDescent="0.2">
      <c r="A9" s="19" t="s">
        <v>410</v>
      </c>
      <c r="B9" s="58">
        <v>83300</v>
      </c>
    </row>
    <row r="10" spans="1:2" ht="18" customHeight="1" x14ac:dyDescent="0.2">
      <c r="A10" s="19" t="s">
        <v>411</v>
      </c>
      <c r="B10" s="58">
        <v>82720</v>
      </c>
    </row>
    <row r="11" spans="1:2" ht="18" customHeight="1" x14ac:dyDescent="0.2">
      <c r="A11" s="19" t="s">
        <v>412</v>
      </c>
      <c r="B11" s="58">
        <v>93882</v>
      </c>
    </row>
    <row r="12" spans="1:2" ht="18" customHeight="1" x14ac:dyDescent="0.2">
      <c r="A12" s="19" t="s">
        <v>413</v>
      </c>
      <c r="B12" s="58">
        <v>94963</v>
      </c>
    </row>
    <row r="13" spans="1:2" ht="18" customHeight="1" x14ac:dyDescent="0.2">
      <c r="A13" s="19" t="s">
        <v>414</v>
      </c>
      <c r="B13" s="58">
        <v>89849</v>
      </c>
    </row>
    <row r="14" spans="1:2" ht="18" customHeight="1" x14ac:dyDescent="0.2">
      <c r="A14" s="19" t="s">
        <v>415</v>
      </c>
      <c r="B14" s="58">
        <v>100077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B1"/>
    </sheetView>
  </sheetViews>
  <sheetFormatPr defaultRowHeight="16.5" customHeight="1" x14ac:dyDescent="0.2"/>
  <cols>
    <col min="1" max="1" width="56.5703125" style="2" customWidth="1"/>
    <col min="2" max="2" width="15.85546875" style="59" customWidth="1"/>
  </cols>
  <sheetData>
    <row r="1" spans="1:2" ht="16.5" customHeight="1" thickBot="1" x14ac:dyDescent="0.3">
      <c r="A1" s="105" t="s">
        <v>475</v>
      </c>
      <c r="B1" s="106"/>
    </row>
    <row r="2" spans="1:2" ht="16.5" customHeight="1" thickBot="1" x14ac:dyDescent="0.25">
      <c r="A2" s="44" t="s">
        <v>0</v>
      </c>
      <c r="B2" s="53" t="s">
        <v>557</v>
      </c>
    </row>
    <row r="3" spans="1:2" ht="16.5" customHeight="1" x14ac:dyDescent="0.2">
      <c r="A3" s="66" t="s">
        <v>416</v>
      </c>
      <c r="B3" s="58">
        <v>242</v>
      </c>
    </row>
    <row r="4" spans="1:2" ht="16.5" customHeight="1" x14ac:dyDescent="0.2">
      <c r="A4" s="67" t="s">
        <v>417</v>
      </c>
      <c r="B4" s="58">
        <v>242</v>
      </c>
    </row>
    <row r="5" spans="1:2" ht="16.5" customHeight="1" x14ac:dyDescent="0.2">
      <c r="A5" s="67" t="s">
        <v>418</v>
      </c>
      <c r="B5" s="58">
        <v>242</v>
      </c>
    </row>
    <row r="6" spans="1:2" ht="16.5" customHeight="1" x14ac:dyDescent="0.2">
      <c r="A6" s="67" t="s">
        <v>419</v>
      </c>
      <c r="B6" s="58">
        <v>242</v>
      </c>
    </row>
    <row r="7" spans="1:2" ht="16.5" customHeight="1" x14ac:dyDescent="0.2">
      <c r="A7" s="67" t="s">
        <v>420</v>
      </c>
      <c r="B7" s="58">
        <v>242</v>
      </c>
    </row>
    <row r="8" spans="1:2" ht="16.5" customHeight="1" x14ac:dyDescent="0.2">
      <c r="A8" s="67" t="s">
        <v>421</v>
      </c>
      <c r="B8" s="58">
        <v>357</v>
      </c>
    </row>
    <row r="9" spans="1:2" ht="16.5" customHeight="1" x14ac:dyDescent="0.2">
      <c r="A9" s="66" t="s">
        <v>422</v>
      </c>
      <c r="B9" s="58">
        <v>2058</v>
      </c>
    </row>
    <row r="10" spans="1:2" ht="16.5" customHeight="1" x14ac:dyDescent="0.2">
      <c r="A10" s="67" t="s">
        <v>423</v>
      </c>
      <c r="B10" s="58">
        <v>1286</v>
      </c>
    </row>
    <row r="11" spans="1:2" ht="16.5" customHeight="1" x14ac:dyDescent="0.2">
      <c r="A11" s="67" t="s">
        <v>424</v>
      </c>
      <c r="B11" s="58">
        <v>3087</v>
      </c>
    </row>
    <row r="12" spans="1:2" ht="16.5" customHeight="1" x14ac:dyDescent="0.2">
      <c r="A12" s="67" t="s">
        <v>425</v>
      </c>
      <c r="B12" s="58">
        <v>1801</v>
      </c>
    </row>
    <row r="13" spans="1:2" ht="16.5" customHeight="1" x14ac:dyDescent="0.2">
      <c r="A13" s="67" t="s">
        <v>426</v>
      </c>
      <c r="B13" s="58">
        <v>4116</v>
      </c>
    </row>
    <row r="14" spans="1:2" ht="16.5" customHeight="1" x14ac:dyDescent="0.2">
      <c r="A14" s="67" t="s">
        <v>427</v>
      </c>
      <c r="B14" s="58">
        <v>2313</v>
      </c>
    </row>
    <row r="15" spans="1:2" ht="16.5" customHeight="1" x14ac:dyDescent="0.2">
      <c r="A15" s="67" t="s">
        <v>428</v>
      </c>
      <c r="B15" s="58">
        <v>357</v>
      </c>
    </row>
  </sheetData>
  <mergeCells count="1">
    <mergeCell ref="A1:B1"/>
  </mergeCells>
  <pageMargins left="0.7" right="0.1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B1"/>
    </sheetView>
  </sheetViews>
  <sheetFormatPr defaultRowHeight="30" customHeight="1" x14ac:dyDescent="0.2"/>
  <cols>
    <col min="1" max="1" width="62.28515625" style="65" customWidth="1"/>
    <col min="2" max="2" width="17.28515625" style="60" customWidth="1"/>
  </cols>
  <sheetData>
    <row r="1" spans="1:2" ht="30" customHeight="1" thickBot="1" x14ac:dyDescent="0.25">
      <c r="A1" s="90" t="s">
        <v>476</v>
      </c>
      <c r="B1" s="91"/>
    </row>
    <row r="2" spans="1:2" ht="30" customHeight="1" thickBot="1" x14ac:dyDescent="0.25">
      <c r="A2" s="30" t="s">
        <v>0</v>
      </c>
      <c r="B2" s="53" t="s">
        <v>557</v>
      </c>
    </row>
    <row r="3" spans="1:2" ht="30" customHeight="1" x14ac:dyDescent="0.2">
      <c r="A3" s="16" t="s">
        <v>311</v>
      </c>
      <c r="B3" s="22">
        <v>12495</v>
      </c>
    </row>
    <row r="4" spans="1:2" ht="30" customHeight="1" x14ac:dyDescent="0.2">
      <c r="A4" s="16" t="s">
        <v>312</v>
      </c>
      <c r="B4" s="22">
        <v>13125</v>
      </c>
    </row>
    <row r="5" spans="1:2" ht="30" customHeight="1" x14ac:dyDescent="0.2">
      <c r="A5" s="16" t="s">
        <v>313</v>
      </c>
      <c r="B5" s="22">
        <v>14175</v>
      </c>
    </row>
    <row r="6" spans="1:2" ht="30" customHeight="1" x14ac:dyDescent="0.2">
      <c r="A6" s="16" t="s">
        <v>314</v>
      </c>
      <c r="B6" s="22">
        <v>15225</v>
      </c>
    </row>
    <row r="7" spans="1:2" ht="30" customHeight="1" x14ac:dyDescent="0.2">
      <c r="A7" s="16" t="s">
        <v>315</v>
      </c>
      <c r="B7" s="22">
        <v>14700</v>
      </c>
    </row>
    <row r="8" spans="1:2" ht="30" customHeight="1" x14ac:dyDescent="0.2">
      <c r="A8" s="16" t="s">
        <v>316</v>
      </c>
      <c r="B8" s="22">
        <v>15225</v>
      </c>
    </row>
    <row r="9" spans="1:2" ht="30" customHeight="1" x14ac:dyDescent="0.2">
      <c r="A9" s="16" t="s">
        <v>317</v>
      </c>
      <c r="B9" s="22">
        <v>16275</v>
      </c>
    </row>
    <row r="10" spans="1:2" ht="30" customHeight="1" x14ac:dyDescent="0.2">
      <c r="A10" s="16" t="s">
        <v>318</v>
      </c>
      <c r="B10" s="22">
        <v>17325</v>
      </c>
    </row>
    <row r="11" spans="1:2" ht="30" customHeight="1" x14ac:dyDescent="0.2">
      <c r="A11" s="16" t="s">
        <v>319</v>
      </c>
      <c r="B11" s="22">
        <v>18375</v>
      </c>
    </row>
    <row r="12" spans="1:2" ht="30" customHeight="1" x14ac:dyDescent="0.2">
      <c r="A12" s="16" t="s">
        <v>320</v>
      </c>
      <c r="B12" s="22">
        <v>19425</v>
      </c>
    </row>
    <row r="13" spans="1:2" ht="30" customHeight="1" x14ac:dyDescent="0.2">
      <c r="A13" s="15" t="s">
        <v>321</v>
      </c>
      <c r="B13" s="22">
        <v>2310</v>
      </c>
    </row>
    <row r="14" spans="1:2" ht="30" customHeight="1" x14ac:dyDescent="0.2">
      <c r="A14" s="15" t="s">
        <v>322</v>
      </c>
      <c r="B14" s="22">
        <v>9240</v>
      </c>
    </row>
    <row r="15" spans="1:2" ht="30" customHeight="1" x14ac:dyDescent="0.2">
      <c r="A15" s="15" t="s">
        <v>323</v>
      </c>
      <c r="B15" s="22">
        <v>1659</v>
      </c>
    </row>
    <row r="16" spans="1:2" ht="30" customHeight="1" x14ac:dyDescent="0.2">
      <c r="A16" s="15" t="s">
        <v>324</v>
      </c>
      <c r="B16" s="22">
        <v>1701</v>
      </c>
    </row>
    <row r="17" spans="1:2" ht="30" customHeight="1" x14ac:dyDescent="0.2">
      <c r="A17" s="15" t="s">
        <v>325</v>
      </c>
      <c r="B17" s="22">
        <v>2279</v>
      </c>
    </row>
    <row r="18" spans="1:2" ht="30" customHeight="1" x14ac:dyDescent="0.2">
      <c r="A18" s="15" t="s">
        <v>326</v>
      </c>
      <c r="B18" s="22">
        <v>5775</v>
      </c>
    </row>
  </sheetData>
  <sheetProtection selectLockedCells="1" selectUnlockedCells="1"/>
  <mergeCells count="1">
    <mergeCell ref="A1:B1"/>
  </mergeCells>
  <phoneticPr fontId="0" type="noConversion"/>
  <pageMargins left="0.48" right="0.19" top="0.27" bottom="0.26" header="0.21" footer="0.2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Верст PROFFI</vt:lpstr>
      <vt:lpstr>Верст PROFFI-M</vt:lpstr>
      <vt:lpstr>Верст PROFFI-M ДЭ</vt:lpstr>
      <vt:lpstr>СтолПром</vt:lpstr>
      <vt:lpstr>Верстак MECHANIC</vt:lpstr>
      <vt:lpstr>Моб MECHANIC</vt:lpstr>
      <vt:lpstr>Раб место MECHANIC</vt:lpstr>
      <vt:lpstr>Панели</vt:lpstr>
      <vt:lpstr>Тележки</vt:lpstr>
      <vt:lpstr>Шкафы</vt:lpstr>
      <vt:lpstr>Шкаф Инстр</vt:lpstr>
      <vt:lpstr>Архив стеллаж</vt:lpstr>
      <vt:lpstr>Стеллажи СГ-400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2018-09-03T07:53:00Z</cp:lastPrinted>
  <dcterms:created xsi:type="dcterms:W3CDTF">1996-10-08T23:32:33Z</dcterms:created>
  <dcterms:modified xsi:type="dcterms:W3CDTF">2018-11-26T16:40:04Z</dcterms:modified>
</cp:coreProperties>
</file>