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xlsBook"/>
  <mc:AlternateContent xmlns:mc="http://schemas.openxmlformats.org/markup-compatibility/2006">
    <mc:Choice Requires="x15">
      <x15ac:absPath xmlns:x15ac="http://schemas.microsoft.com/office/spreadsheetml/2010/11/ac" url="C:\Users\rock_\Desktop\Сайт\Раскрытие\Информация о предложении регулируемой организации об установлении цен (тарифов)\"/>
    </mc:Choice>
  </mc:AlternateContent>
  <xr:revisionPtr revIDLastSave="0" documentId="8_{A78B85A5-5029-45A9-84B1-BCA72B92E266}" xr6:coauthVersionLast="47" xr6:coauthVersionMax="47" xr10:uidLastSave="{00000000-0000-0000-0000-000000000000}"/>
  <bookViews>
    <workbookView xWindow="-120" yWindow="-120" windowWidth="29040" windowHeight="15840" tabRatio="903" firstSheet="1"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потр'!$M$18:$AK$28</definedName>
    <definedName name="checkCell_List06_13_double_date">'Форма 4.10.2 | Т-ТЭ | потр'!$AL$18:$AL$28</definedName>
    <definedName name="checkCell_List06_13_unique_t">'Форма 4.10.2 | Т-ТЭ | потр'!$M$18:$M$28</definedName>
    <definedName name="checkCell_List06_13_unique_t1">'Форма 4.10.2 | Т-ТЭ | потр'!$AM$18:$AM$28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4.10.1'!$D$14:$L$40</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et_union_hor!$O$238:$AJ$243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et_union_hor!$AJ$238:$AJ$251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REESTR_MO!$A$2:$D$269</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потр'!$AJ$18:$AJ$28</definedName>
    <definedName name="List06_13_note">'Форма 4.10.2 | Т-ТЭ | потр'!$AK$18:$AK$28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4.10.1'!$H$22:$I$40</definedName>
    <definedName name="List14_1_DPR">'Форма 4.10.1'!$K$20</definedName>
    <definedName name="List14_1_flagIPR">'Форма 4.10.1'!$J$15</definedName>
    <definedName name="List14_1_GroundMaterials_1">'Форма 4.10.1'!$K$15:$K$40</definedName>
    <definedName name="List14_1_hypIPR">'Форма 4.10.1'!$K$15</definedName>
    <definedName name="List14_1_method">'Форма 4.10.1'!$J$17:$J$18</definedName>
    <definedName name="List14_1_note">'Форма 4.10.1'!$L$14:$L$40</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4.10.1'!$C$22:$C$25</definedName>
    <definedName name="pDel_List14_1_2_2">'Форма 4.10.1'!$G$22:$G$25</definedName>
    <definedName name="pDel_List14_1_3">'Форма 4.10.1'!$C$27:$C$30</definedName>
    <definedName name="pDel_List14_1_3_2">'Форма 4.10.1'!$G$27:$G$30</definedName>
    <definedName name="pDel_List14_1_4">'Форма 4.10.1'!$C$32:$C$35</definedName>
    <definedName name="pDel_List14_1_4_2">'Форма 4.10.1'!$G$32:$G$35</definedName>
    <definedName name="pDel_List14_1_5">'Форма 4.10.1'!$C$37:$C$40</definedName>
    <definedName name="pDel_List14_1_5_2">'Форма 4.10.1'!$G$37:$G$40</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потр'!$AJ$13:$AJ$28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REESTR_ORG!$A$2:$J$78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0"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O18" i="642"/>
  <c r="AN18" i="642"/>
  <c r="O19" i="642"/>
  <c r="AN19" i="642"/>
  <c r="AN20" i="642"/>
  <c r="AN21" i="642"/>
  <c r="AN22" i="642"/>
  <c r="AN23" i="642"/>
  <c r="Q25" i="642"/>
  <c r="X25" i="642"/>
  <c r="AE25" i="642"/>
  <c r="AN24" i="642"/>
  <c r="AN25" i="642"/>
  <c r="AN26" i="642"/>
  <c r="AN27" i="642"/>
  <c r="AN28" i="642"/>
  <c r="AE245" i="471"/>
  <c r="X245" i="471"/>
  <c r="H12" i="649"/>
  <c r="H11" i="649"/>
  <c r="H9" i="649"/>
  <c r="H8" i="649"/>
  <c r="H7" i="649"/>
  <c r="H12" i="645"/>
  <c r="H9" i="645"/>
  <c r="H8" i="645"/>
  <c r="F37" i="647"/>
  <c r="E37" i="647"/>
  <c r="F32" i="647"/>
  <c r="E32" i="647"/>
  <c r="F27" i="647"/>
  <c r="E27" i="647"/>
  <c r="F22" i="647"/>
  <c r="E22" i="647"/>
  <c r="F17" i="647"/>
  <c r="E17" i="647"/>
  <c r="H12" i="643"/>
  <c r="H9" i="643"/>
  <c r="H8" i="643"/>
  <c r="R14" i="601"/>
  <c r="H13" i="649" s="1"/>
  <c r="R13" i="601"/>
  <c r="R12" i="601"/>
  <c r="P12" i="601"/>
  <c r="L19" i="642"/>
  <c r="F9" i="649"/>
  <c r="M12" i="601"/>
  <c r="L23" i="642"/>
  <c r="F13" i="649"/>
  <c r="B2" i="525"/>
  <c r="F8" i="649"/>
  <c r="B3" i="525"/>
  <c r="L20" i="642"/>
  <c r="L24" i="642"/>
  <c r="F12" i="649"/>
  <c r="F11" i="649"/>
  <c r="L18" i="642"/>
  <c r="L21" i="642"/>
  <c r="F10" i="649"/>
  <c r="M14" i="601"/>
  <c r="L22" i="642"/>
  <c r="AL24" i="642"/>
  <c r="M13" i="601"/>
  <c r="H13" i="645" l="1"/>
  <c r="H13" i="643"/>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3" i="624"/>
  <c r="L22" i="624"/>
  <c r="L21" i="624"/>
  <c r="L20" i="624"/>
  <c r="L24" i="624"/>
  <c r="X24" i="624"/>
  <c r="L18" i="624"/>
  <c r="L19" i="624"/>
  <c r="F8" i="647" l="1"/>
  <c r="E8" i="647"/>
  <c r="F7" i="647"/>
  <c r="E7" i="647"/>
  <c r="H11" i="645"/>
  <c r="H7" i="645"/>
  <c r="F9" i="645"/>
  <c r="F13" i="645"/>
  <c r="F12" i="645"/>
  <c r="F10" i="645"/>
  <c r="F8"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3" i="627"/>
  <c r="X24" i="627"/>
  <c r="Y23" i="627"/>
  <c r="L24" i="627"/>
  <c r="L21" i="627"/>
  <c r="L20" i="627"/>
  <c r="L18" i="627"/>
  <c r="L19" i="627"/>
  <c r="O18" i="632" l="1"/>
  <c r="P18" i="632" s="1"/>
  <c r="Q18" i="632" s="1"/>
  <c r="R18" i="632" s="1"/>
  <c r="S18" i="632" s="1"/>
  <c r="T18" i="632" s="1"/>
  <c r="V18" i="632" s="1"/>
  <c r="R24" i="632"/>
  <c r="L20" i="632"/>
  <c r="L19" i="632"/>
  <c r="L21" i="632"/>
  <c r="Y23" i="632"/>
  <c r="L23" i="632"/>
  <c r="L22" i="632"/>
  <c r="X18" i="632" l="1"/>
  <c r="M12" i="550"/>
  <c r="AN251" i="471" l="1"/>
  <c r="AN250" i="471"/>
  <c r="AN249" i="471"/>
  <c r="AN248" i="471"/>
  <c r="AN247" i="471"/>
  <c r="AN246" i="471"/>
  <c r="AN245" i="471"/>
  <c r="Q245" i="471"/>
  <c r="AN244" i="471"/>
  <c r="AN243" i="471"/>
  <c r="AN242" i="471"/>
  <c r="AN241" i="471"/>
  <c r="AN240" i="471"/>
  <c r="AN239" i="471"/>
  <c r="AN238" i="471"/>
  <c r="H11" i="643"/>
  <c r="H7" i="643"/>
  <c r="L239" i="471"/>
  <c r="F9" i="643"/>
  <c r="L241" i="471"/>
  <c r="F12" i="643"/>
  <c r="F10" i="643"/>
  <c r="F8" i="643"/>
  <c r="L243" i="471"/>
  <c r="F11" i="643"/>
  <c r="L242" i="471"/>
  <c r="L238" i="471"/>
  <c r="F13" i="643"/>
  <c r="L240" i="471"/>
  <c r="L244" i="471"/>
  <c r="A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X26" i="640"/>
  <c r="L224" i="471"/>
  <c r="L21" i="640"/>
  <c r="L24" i="640"/>
  <c r="F11" i="641"/>
  <c r="F8" i="641"/>
  <c r="L225" i="471"/>
  <c r="L23" i="640"/>
  <c r="L222" i="471"/>
  <c r="L20" i="640"/>
  <c r="L25" i="640"/>
  <c r="L221" i="471"/>
  <c r="F12" i="641"/>
  <c r="X226" i="471"/>
  <c r="L226" i="471"/>
  <c r="L220" i="471"/>
  <c r="F9" i="641"/>
  <c r="F13" i="641"/>
  <c r="L22" i="640"/>
  <c r="L26" i="640"/>
  <c r="F10" i="641"/>
  <c r="L223"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1" i="635"/>
  <c r="F12" i="637"/>
  <c r="F13" i="637"/>
  <c r="F10" i="638"/>
  <c r="L106" i="471"/>
  <c r="L68" i="471"/>
  <c r="L125" i="471"/>
  <c r="Y183" i="471"/>
  <c r="X37" i="471"/>
  <c r="L145" i="471"/>
  <c r="L148" i="471"/>
  <c r="L110" i="471"/>
  <c r="L87" i="471"/>
  <c r="L162" i="471"/>
  <c r="L165" i="471"/>
  <c r="L195" i="471"/>
  <c r="L131" i="471"/>
  <c r="Y166" i="471"/>
  <c r="F13" i="635"/>
  <c r="F12" i="638"/>
  <c r="X55" i="471"/>
  <c r="AD108" i="471"/>
  <c r="L197" i="471"/>
  <c r="F8" i="637"/>
  <c r="F9" i="639"/>
  <c r="F13" i="634"/>
  <c r="L88" i="471"/>
  <c r="L49" i="471"/>
  <c r="L183" i="471"/>
  <c r="L73" i="471"/>
  <c r="F8" i="639"/>
  <c r="AC110" i="471"/>
  <c r="L149" i="471"/>
  <c r="L109" i="471"/>
  <c r="F9" i="637"/>
  <c r="F13" i="639"/>
  <c r="L52" i="471"/>
  <c r="L50" i="471"/>
  <c r="X167" i="471"/>
  <c r="F10" i="635"/>
  <c r="L67" i="471"/>
  <c r="L71" i="471"/>
  <c r="L143" i="471"/>
  <c r="F9" i="636"/>
  <c r="F12" i="635"/>
  <c r="F9" i="638"/>
  <c r="F11" i="637"/>
  <c r="L128" i="471"/>
  <c r="L105" i="471"/>
  <c r="L163" i="471"/>
  <c r="L91" i="471"/>
  <c r="L70" i="471"/>
  <c r="L166" i="471"/>
  <c r="L51" i="471"/>
  <c r="L33" i="471"/>
  <c r="L34" i="471"/>
  <c r="X73" i="471"/>
  <c r="L108" i="471"/>
  <c r="L182" i="471"/>
  <c r="AC109" i="471"/>
  <c r="F11" i="636"/>
  <c r="X91" i="471"/>
  <c r="L181" i="471"/>
  <c r="Y148" i="471"/>
  <c r="L55" i="471"/>
  <c r="L86" i="471"/>
  <c r="L69" i="471"/>
  <c r="F12" i="634"/>
  <c r="F8" i="636"/>
  <c r="L32" i="471"/>
  <c r="L164" i="471"/>
  <c r="L180" i="471"/>
  <c r="X131" i="471"/>
  <c r="F11" i="639"/>
  <c r="AH197" i="471"/>
  <c r="L37" i="471"/>
  <c r="L146" i="471"/>
  <c r="L53" i="471"/>
  <c r="F10" i="637"/>
  <c r="L193" i="471"/>
  <c r="L161" i="471"/>
  <c r="L54" i="471"/>
  <c r="L167" i="471"/>
  <c r="L31" i="471"/>
  <c r="F11" i="634"/>
  <c r="F13" i="638"/>
  <c r="F10" i="634"/>
  <c r="F10" i="639"/>
  <c r="L103" i="471"/>
  <c r="L127" i="471"/>
  <c r="L194" i="471"/>
  <c r="F9" i="635"/>
  <c r="F12" i="639"/>
  <c r="L130" i="471"/>
  <c r="L144" i="471"/>
  <c r="Y90" i="471"/>
  <c r="F10" i="636"/>
  <c r="F12" i="636"/>
  <c r="L120" i="471"/>
  <c r="L196" i="471"/>
  <c r="L90" i="471"/>
  <c r="AC120" i="471"/>
  <c r="F8" i="634"/>
  <c r="F9" i="634"/>
  <c r="L85" i="471"/>
  <c r="L35" i="471"/>
  <c r="Y130" i="471"/>
  <c r="F13" i="636"/>
  <c r="F8" i="635"/>
  <c r="X149" i="471"/>
  <c r="L36" i="471"/>
  <c r="L179" i="471"/>
  <c r="F8" i="638"/>
  <c r="F11" i="638"/>
  <c r="L126" i="471"/>
  <c r="L104" i="471"/>
  <c r="L72"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X26" i="626"/>
  <c r="L19" i="625"/>
  <c r="L21" i="626"/>
  <c r="L26" i="626"/>
  <c r="L22" i="626"/>
  <c r="L21" i="625"/>
  <c r="L20" i="626"/>
  <c r="L24" i="626"/>
  <c r="L24" i="625"/>
  <c r="X24" i="625"/>
  <c r="L18" i="625"/>
  <c r="L22" i="625"/>
  <c r="L25" i="626"/>
  <c r="L20"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1"/>
  <c r="L23" i="630"/>
  <c r="L18" i="631"/>
  <c r="L19" i="633"/>
  <c r="L18" i="630"/>
  <c r="L24" i="630"/>
  <c r="L21" i="633"/>
  <c r="X24" i="631"/>
  <c r="L22" i="631"/>
  <c r="L24" i="631"/>
  <c r="X24" i="630"/>
  <c r="L19" i="630"/>
  <c r="L20" i="631"/>
  <c r="L23" i="633"/>
  <c r="Y23" i="630"/>
  <c r="L23" i="631"/>
  <c r="L20" i="630"/>
  <c r="L20" i="633"/>
  <c r="Y23" i="631"/>
  <c r="L22" i="633"/>
  <c r="L19" i="631"/>
  <c r="L21" i="630"/>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8"/>
  <c r="AC24" i="628"/>
  <c r="L18" i="629"/>
  <c r="L18" i="628"/>
  <c r="X24" i="629"/>
  <c r="L24" i="628"/>
  <c r="L25" i="628"/>
  <c r="L21" i="629"/>
  <c r="AD23" i="628"/>
  <c r="L23" i="629"/>
  <c r="L24" i="629"/>
  <c r="L20" i="629"/>
  <c r="Y23" i="629"/>
  <c r="L19" i="628"/>
  <c r="L23" i="628"/>
  <c r="L21" i="628"/>
  <c r="AC25" i="628"/>
  <c r="L19"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8" i="614"/>
  <c r="F10" i="617"/>
  <c r="F12" i="618"/>
  <c r="F339" i="471"/>
  <c r="F11" i="618"/>
  <c r="F340" i="471"/>
  <c r="F11" i="614"/>
  <c r="F10" i="614"/>
  <c r="F342" i="471"/>
  <c r="F338" i="471"/>
  <c r="F10" i="618"/>
  <c r="F11" i="617"/>
  <c r="F8" i="617"/>
  <c r="F341" i="471"/>
  <c r="M297" i="471"/>
  <c r="M307" i="471"/>
  <c r="F13" i="617"/>
  <c r="F9" i="616"/>
  <c r="F10" i="616"/>
  <c r="F11" i="616"/>
  <c r="F12" i="616"/>
  <c r="F8" i="618"/>
  <c r="F13" i="618"/>
  <c r="M302" i="471"/>
  <c r="F9" i="617"/>
  <c r="F9" i="614"/>
  <c r="F13" i="616"/>
  <c r="F12" i="614"/>
  <c r="F13" i="614"/>
  <c r="F12" i="617"/>
  <c r="F9" i="618"/>
  <c r="F8" i="616"/>
  <c r="F337" i="471"/>
</calcChain>
</file>

<file path=xl/sharedStrings.xml><?xml version="1.0" encoding="utf-8"?>
<sst xmlns="http://schemas.openxmlformats.org/spreadsheetml/2006/main" count="3629" uniqueCount="1619">
  <si>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</si>
  <si>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</si>
  <si>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</si>
  <si>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</si>
  <si>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</si>
  <si>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</si>
  <si>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</si>
  <si>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</si>
  <si>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</si>
  <si>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</si>
  <si>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</si>
  <si>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</si>
  <si>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</si>
  <si>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</si>
  <si>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</si>
  <si>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</si>
  <si>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</si>
  <si>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</si>
  <si>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</si>
  <si>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</si>
  <si>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</si>
  <si>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</si>
  <si>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</si>
  <si>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</si>
  <si>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</si>
  <si>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</si>
  <si>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</si>
  <si>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</si>
  <si>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</si>
  <si>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</si>
  <si>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</si>
  <si>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</si>
  <si>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</si>
  <si>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</si>
  <si>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</si>
  <si>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</si>
  <si>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</si>
  <si>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</si>
  <si>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</si>
  <si>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</si>
  <si>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</si>
  <si>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</si>
  <si>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</si>
  <si>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</si>
  <si>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</si>
  <si>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</si>
  <si>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</si>
  <si>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</si>
  <si>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</si>
  <si>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</si>
  <si>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</si>
  <si>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</si>
  <si>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</si>
  <si>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</si>
  <si>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</si>
  <si>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</si>
  <si>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</si>
  <si>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</si>
  <si>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</si>
  <si>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</si>
  <si>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</si>
  <si>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</si>
  <si>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</si>
  <si>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</si>
  <si>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</si>
  <si>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</si>
  <si>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</si>
  <si>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</si>
  <si>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</si>
  <si>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</si>
  <si>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</si>
  <si>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</si>
  <si>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</si>
  <si>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</si>
  <si>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</si>
  <si>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</si>
  <si>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</si>
  <si>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</si>
  <si>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</si>
  <si>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</si>
  <si>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</si>
  <si>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</si>
  <si>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</si>
  <si>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</si>
  <si>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</si>
  <si>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</si>
  <si>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</si>
  <si>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</si>
  <si>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</si>
  <si>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</si>
  <si>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</si>
  <si>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</si>
  <si>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</si>
  <si>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</si>
  <si>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</si>
  <si>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</si>
  <si>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</si>
  <si>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</si>
  <si>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</si>
  <si>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</si>
  <si>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</si>
  <si>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</si>
  <si>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</si>
  <si>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</si>
  <si>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</si>
  <si>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</si>
  <si>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</si>
  <si>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</si>
  <si>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</si>
  <si>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</si>
  <si>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</si>
  <si>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</si>
  <si>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</si>
  <si>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</si>
  <si>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</si>
  <si>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</si>
  <si>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</si>
  <si>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</si>
  <si>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</si>
  <si>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</si>
  <si>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</si>
  <si>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</si>
  <si>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</si>
  <si>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</si>
  <si>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</si>
  <si>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</si>
  <si>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</si>
  <si>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</si>
  <si>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</si>
  <si>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</si>
  <si>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</si>
  <si>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</si>
  <si>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</si>
  <si>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</si>
  <si>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</si>
  <si>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</si>
  <si>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</si>
  <si>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</si>
  <si>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</si>
  <si>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</si>
  <si>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</si>
  <si>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</si>
  <si>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</si>
  <si>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</si>
  <si>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</si>
  <si>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</si>
  <si>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</si>
  <si>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</si>
  <si>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</si>
  <si>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</si>
  <si>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</si>
  <si>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</si>
  <si>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</si>
  <si>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</si>
  <si>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</si>
  <si>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</si>
  <si>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</si>
  <si>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</si>
  <si>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</si>
  <si>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</si>
  <si>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</si>
  <si>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</si>
  <si>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</si>
  <si>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</si>
  <si>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</si>
  <si>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</si>
  <si>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</si>
  <si>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</si>
  <si>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</si>
  <si>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</si>
  <si>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</si>
  <si>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</si>
  <si>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</si>
  <si>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</si>
  <si>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</si>
  <si>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</si>
  <si>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</si>
  <si>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</si>
  <si>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</si>
  <si>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</si>
  <si>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</si>
  <si>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</si>
  <si>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</si>
  <si>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</si>
  <si>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</si>
  <si>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</si>
  <si>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</si>
  <si>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</si>
  <si>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</si>
  <si>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</si>
  <si>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</si>
  <si>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</si>
  <si>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</si>
  <si>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</si>
  <si>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</si>
  <si>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</si>
  <si>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</si>
  <si>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</si>
  <si>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</si>
  <si>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</si>
  <si>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</si>
  <si>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</si>
  <si>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</si>
  <si>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</si>
  <si>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</si>
  <si>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</si>
  <si>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</si>
  <si>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</si>
  <si>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</si>
  <si>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</si>
  <si>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</si>
  <si>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</si>
  <si>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</si>
  <si>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</si>
  <si>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</si>
  <si>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</si>
  <si>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</si>
  <si>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</si>
  <si>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</si>
  <si>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</si>
  <si>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</si>
  <si>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</si>
  <si>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</si>
  <si>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</si>
  <si>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</si>
  <si>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</si>
  <si>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</si>
  <si>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</si>
  <si>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</si>
  <si>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</si>
  <si>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</si>
  <si>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</si>
  <si>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</si>
  <si>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</si>
  <si>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</si>
  <si>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</si>
  <si>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</si>
  <si>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</si>
  <si>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</si>
  <si>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</si>
  <si>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</si>
  <si>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</si>
  <si>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</si>
  <si>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</si>
  <si>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</si>
  <si>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</si>
  <si>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</si>
  <si>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</si>
  <si>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</si>
  <si>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</si>
  <si>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</si>
  <si>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</si>
  <si>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</si>
  <si>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</si>
  <si>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</si>
  <si>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</si>
  <si>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</si>
  <si>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</si>
  <si>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</si>
  <si>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</si>
  <si>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</si>
  <si>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</si>
  <si>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</si>
  <si>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</si>
  <si>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</si>
  <si>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</si>
  <si>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</si>
  <si>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</si>
  <si>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</si>
  <si>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</si>
  <si>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</si>
  <si>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</si>
  <si>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</si>
  <si>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</si>
  <si>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</si>
  <si>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</si>
  <si>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</si>
  <si>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</si>
  <si>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</si>
  <si>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</si>
  <si>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</si>
  <si>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</si>
  <si>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</si>
  <si>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</si>
  <si>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</si>
  <si>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</si>
  <si>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</si>
  <si>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</si>
  <si>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</si>
  <si>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</si>
  <si>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</si>
  <si>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</si>
  <si>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</si>
  <si>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</si>
  <si>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</si>
  <si>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</si>
  <si>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</si>
  <si>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</si>
  <si>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</si>
  <si>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</si>
  <si>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</si>
  <si>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</si>
  <si>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</si>
  <si>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</si>
  <si>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</si>
  <si>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</si>
  <si>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</si>
  <si>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</si>
  <si>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</si>
  <si>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</si>
  <si>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</si>
  <si>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</si>
  <si>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</si>
  <si>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</si>
  <si>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</si>
  <si>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</si>
  <si>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</si>
  <si>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</si>
  <si>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</si>
  <si>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</si>
  <si>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</si>
  <si>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</si>
  <si>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</si>
  <si>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</si>
  <si>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</si>
  <si>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</si>
  <si>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</si>
  <si>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</si>
  <si>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</si>
  <si>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</si>
  <si>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</si>
  <si>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</si>
  <si>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</si>
  <si>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</si>
  <si>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</si>
  <si>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</si>
  <si>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</si>
  <si>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</si>
  <si>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</si>
  <si>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</si>
  <si>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</si>
  <si>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</si>
  <si>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</si>
  <si>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</si>
  <si>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</si>
  <si>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</si>
  <si>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</si>
  <si>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</si>
  <si>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</si>
  <si>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</si>
  <si>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</si>
  <si>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</si>
  <si>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</si>
  <si>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</si>
  <si>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</si>
  <si>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</si>
  <si>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</si>
  <si>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</si>
  <si>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</si>
  <si>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</si>
  <si>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</si>
  <si>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</si>
  <si>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</si>
  <si>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</si>
  <si>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</si>
  <si>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</si>
  <si>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</si>
  <si>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</si>
  <si>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</si>
  <si>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</si>
  <si>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</si>
  <si>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</si>
  <si>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</si>
  <si>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</si>
  <si>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</si>
  <si>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</si>
  <si>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</si>
  <si>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</si>
  <si>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</si>
  <si>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</si>
  <si>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</si>
  <si>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</si>
  <si>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</si>
  <si>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</si>
  <si>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</si>
  <si>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</si>
  <si>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</si>
  <si>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</si>
  <si>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</si>
  <si>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</si>
  <si>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</si>
  <si>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</si>
  <si>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</si>
  <si>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</si>
  <si>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</si>
  <si>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</si>
  <si>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</si>
  <si>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</si>
  <si>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</si>
  <si>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</si>
  <si>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</si>
  <si>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</si>
  <si>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</si>
  <si>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</si>
  <si>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</si>
  <si>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</si>
  <si>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</si>
  <si>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</si>
  <si>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</si>
  <si>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</si>
  <si>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</si>
  <si>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</si>
  <si>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</si>
  <si>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</si>
  <si>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</si>
  <si>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</si>
  <si>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</si>
  <si>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</si>
  <si>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</si>
  <si>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</si>
  <si>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</si>
  <si>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</si>
  <si>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</si>
  <si>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</si>
  <si>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</si>
  <si>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</si>
  <si>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</si>
  <si>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</si>
  <si>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</si>
  <si>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</si>
  <si>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</si>
  <si>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</si>
  <si>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</si>
  <si>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</si>
  <si>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</si>
  <si>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</si>
  <si>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</si>
  <si>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</si>
  <si>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</si>
  <si>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</si>
  <si>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</si>
  <si>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</si>
  <si>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</si>
  <si>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</si>
  <si>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</si>
  <si>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</si>
  <si>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</si>
  <si>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</si>
  <si>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</si>
  <si>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</si>
  <si>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</si>
  <si>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</si>
  <si>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</si>
  <si>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</si>
  <si>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</si>
  <si>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</si>
  <si>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</si>
  <si>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</si>
  <si>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</si>
  <si>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</si>
  <si>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</si>
  <si>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</si>
  <si>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</si>
  <si>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</si>
  <si>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</si>
  <si>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</si>
  <si>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</si>
  <si>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</si>
  <si>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</si>
  <si>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</si>
  <si>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</si>
  <si>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</si>
  <si>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</si>
  <si>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</si>
  <si>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</si>
  <si>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</si>
  <si>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</si>
  <si>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</si>
  <si>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</si>
  <si>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</si>
  <si>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</si>
  <si>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</si>
  <si>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</si>
  <si>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</si>
  <si>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</si>
  <si>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</si>
  <si>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</si>
  <si>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</si>
  <si>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</si>
  <si>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</si>
  <si>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</si>
  <si>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</si>
  <si>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</si>
  <si>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</si>
  <si>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</si>
  <si>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</si>
  <si>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</si>
  <si>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</si>
  <si>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</si>
  <si>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</si>
  <si>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</si>
  <si>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</si>
  <si>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</si>
  <si>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</si>
  <si>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</si>
  <si>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</si>
  <si>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</si>
  <si>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</si>
  <si>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</si>
  <si>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</si>
  <si>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</si>
  <si>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</si>
  <si>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</si>
  <si>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</si>
  <si>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</si>
  <si>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</si>
  <si>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</si>
  <si>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</si>
  <si>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</si>
  <si>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</si>
  <si>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</si>
  <si>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</si>
  <si>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</si>
  <si>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</si>
  <si>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</si>
  <si>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</si>
  <si>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</si>
  <si>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</si>
  <si>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</si>
  <si>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</si>
  <si>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</si>
  <si>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</si>
  <si>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</si>
  <si>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</si>
  <si>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</si>
  <si>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</si>
  <si>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</si>
  <si>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</si>
  <si>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</si>
  <si>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</si>
  <si>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</si>
  <si>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</si>
  <si>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</si>
  <si>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</si>
  <si>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</si>
  <si>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</si>
  <si>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</si>
  <si>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</si>
  <si>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</si>
  <si>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</si>
  <si>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</si>
  <si>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</si>
  <si>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</si>
  <si>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</si>
  <si>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</si>
  <si>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</si>
  <si>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</si>
  <si>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</si>
  <si>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</si>
  <si>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</si>
  <si>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</si>
  <si>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</si>
  <si>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</si>
  <si>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</si>
  <si>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</si>
  <si>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</si>
  <si>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</si>
  <si>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</si>
  <si>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</si>
  <si>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</si>
  <si>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</si>
  <si>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</si>
  <si>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</si>
  <si>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</si>
  <si>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</si>
  <si>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</si>
  <si>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</si>
  <si>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</si>
  <si>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</si>
  <si>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</si>
  <si>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</si>
  <si>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</si>
  <si>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</si>
  <si>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</si>
  <si>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</si>
  <si>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</si>
  <si>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</si>
  <si>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</si>
  <si>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</si>
  <si>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</si>
  <si>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</si>
  <si>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</si>
  <si>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</si>
  <si>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</si>
  <si>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</si>
  <si>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</si>
  <si>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</si>
  <si>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</si>
  <si>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</si>
  <si>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</si>
  <si>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</si>
  <si>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</si>
  <si>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</si>
  <si>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</si>
  <si>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</si>
  <si>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</si>
  <si>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</si>
  <si>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</si>
  <si>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</si>
  <si>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</si>
  <si>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</si>
  <si>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</si>
  <si>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</si>
  <si>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</si>
  <si>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</si>
  <si>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</si>
  <si>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</si>
  <si>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</si>
  <si>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</si>
  <si>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</si>
  <si>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</si>
  <si>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</si>
  <si>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</si>
  <si>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</si>
  <si>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</si>
  <si>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</si>
  <si>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</si>
  <si>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</si>
  <si>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</si>
  <si>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</si>
  <si>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</si>
  <si>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</si>
  <si>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</si>
  <si>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</si>
  <si>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</si>
  <si>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</si>
  <si>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</si>
  <si>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</si>
  <si>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</si>
  <si>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</si>
  <si>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</si>
  <si>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</si>
  <si>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</si>
  <si>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</si>
  <si>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</si>
  <si>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</si>
  <si>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</si>
  <si>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</si>
  <si>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</si>
  <si>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</si>
  <si>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</si>
  <si>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</si>
  <si>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</si>
  <si>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</si>
  <si>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</si>
  <si>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</si>
  <si>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</si>
  <si>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</si>
  <si>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</si>
  <si>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</si>
  <si>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</si>
  <si>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</si>
  <si>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</si>
  <si>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</si>
  <si>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</si>
  <si>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</si>
  <si>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</si>
  <si>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</si>
  <si>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</si>
  <si>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</si>
  <si>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</si>
  <si>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</si>
  <si>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</si>
  <si>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</si>
  <si>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</si>
  <si>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</si>
  <si>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</si>
  <si>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</si>
  <si>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</si>
  <si>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</si>
  <si>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</si>
  <si>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</si>
  <si>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</si>
  <si>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</si>
  <si>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</si>
  <si>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</si>
  <si>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</si>
  <si>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</si>
  <si>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</si>
  <si>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</si>
  <si>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</si>
  <si>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</si>
  <si>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</si>
  <si>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</si>
  <si>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</si>
  <si>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</si>
  <si>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</si>
  <si>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</si>
  <si>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</si>
  <si>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</si>
  <si>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</si>
  <si>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</si>
  <si>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</si>
  <si>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</si>
  <si>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</si>
  <si>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</si>
  <si>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</si>
  <si>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</si>
  <si>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</si>
  <si>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</si>
  <si>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</si>
  <si>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</si>
  <si>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</si>
  <si>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</si>
  <si>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</si>
  <si>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</si>
  <si>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</si>
  <si>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</si>
  <si>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</si>
  <si>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</si>
  <si>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</si>
  <si>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</si>
  <si>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</si>
  <si>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</si>
  <si>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</si>
  <si>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</si>
  <si>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</si>
  <si>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</si>
  <si>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</si>
  <si>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</si>
  <si>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</si>
  <si>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</si>
  <si>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</si>
  <si>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</si>
  <si>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</si>
  <si>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</si>
  <si>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</si>
  <si>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</si>
  <si>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</si>
  <si>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</si>
  <si>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</si>
  <si>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</si>
  <si>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</si>
  <si>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</si>
  <si>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</si>
  <si>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</si>
  <si>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</si>
  <si>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</si>
  <si>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</si>
  <si>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</si>
  <si>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</si>
  <si>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</si>
  <si>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</si>
  <si>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</si>
  <si>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</si>
  <si>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</si>
  <si>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</si>
  <si>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</si>
  <si>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</si>
  <si>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</si>
  <si>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</si>
  <si>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</si>
  <si>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C:\Users\user\Desktop\FAS.JKH.OPEN.INFO.REQUEST.WARM(v1.0).BKP..xlsb</t>
  </si>
  <si>
    <t>Резервная копия создана: C:\Users\user\Desktop\FAS.JKH.OPEN.INFO.REQUEST.WARM(v1.0).BKP..xlsb</t>
  </si>
  <si>
    <t>Создание книги для установки обновлений...</t>
  </si>
  <si>
    <t>Файл обновления загружен: C:\Users\user\Desktop\UPDATE.FAS.JKH.OPEN.INFO.REQUEST.WARM.TO.1.0.2.82.xls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</si>
  <si>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</si>
  <si>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</si>
  <si>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</si>
  <si>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</si>
  <si>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19.10.2022</t>
  </si>
  <si>
    <t>Болховский муниципальный район</t>
  </si>
  <si>
    <t>54604000</t>
  </si>
  <si>
    <t>Багриновское сельское поселение</t>
  </si>
  <si>
    <t>54604402</t>
  </si>
  <si>
    <t>Болхов городское поселение</t>
  </si>
  <si>
    <t>54604101</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</si>
  <si>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</si>
  <si>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</si>
  <si>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</si>
  <si>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</si>
  <si>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</si>
  <si>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</si>
  <si>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</si>
  <si>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</si>
  <si>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</si>
  <si>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</si>
  <si>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</si>
  <si>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</si>
  <si>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</si>
  <si>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</si>
  <si>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</si>
  <si>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</si>
  <si>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</si>
  <si>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</si>
  <si>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</si>
  <si>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</si>
  <si>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</si>
  <si>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</si>
  <si>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</si>
  <si>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</si>
  <si>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</si>
  <si>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</si>
  <si>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</si>
  <si>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</si>
  <si>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</si>
  <si>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</si>
  <si>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</si>
  <si>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</si>
  <si>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</si>
  <si>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</si>
  <si>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</si>
  <si>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</si>
  <si>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</si>
  <si>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</si>
  <si>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</si>
  <si>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</si>
  <si>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</si>
  <si>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</si>
  <si>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</si>
  <si>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</si>
  <si>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</si>
  <si>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</si>
  <si>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</si>
  <si>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</si>
  <si>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</si>
  <si>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</si>
  <si>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</si>
  <si>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</si>
  <si>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</si>
  <si>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</si>
  <si>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</si>
  <si>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</si>
  <si>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</si>
  <si>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</si>
  <si>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</si>
  <si>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</si>
  <si>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</si>
  <si>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</si>
  <si>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</si>
  <si>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</si>
  <si>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</si>
  <si>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</si>
  <si>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</si>
  <si>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</si>
  <si>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 Мценск</t>
  </si>
  <si>
    <t>54710000</t>
  </si>
  <si>
    <t>Город Орёл</t>
  </si>
  <si>
    <t>54701000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</si>
  <si>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</si>
  <si>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</si>
  <si>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</si>
  <si>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</si>
  <si>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</si>
  <si>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</si>
  <si>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</si>
  <si>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</si>
  <si>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</si>
  <si>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</si>
  <si>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</si>
  <si>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</si>
  <si>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</si>
  <si>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</si>
  <si>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</si>
  <si>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</si>
  <si>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</si>
  <si>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</si>
  <si>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</si>
  <si>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</si>
  <si>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</si>
  <si>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</si>
  <si>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</si>
  <si>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</si>
  <si>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</si>
  <si>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</si>
  <si>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</si>
  <si>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</si>
  <si>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</si>
  <si>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</si>
  <si>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</si>
  <si>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</si>
  <si>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</si>
  <si>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</si>
  <si>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</si>
  <si>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</si>
  <si>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</si>
  <si>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</si>
  <si>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</si>
  <si>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</si>
  <si>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</si>
  <si>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</si>
  <si>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</si>
  <si>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</si>
  <si>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</si>
  <si>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</si>
  <si>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</si>
  <si>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</si>
  <si>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</si>
  <si>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</si>
  <si>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</si>
  <si>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</si>
  <si>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</si>
  <si>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</si>
  <si>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</si>
  <si>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</si>
  <si>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</si>
  <si>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</si>
  <si>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</si>
  <si>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</si>
  <si>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</si>
  <si>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</si>
  <si>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</si>
  <si>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</si>
  <si>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</si>
  <si>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</si>
  <si>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</si>
  <si>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</si>
  <si>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</si>
  <si>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</si>
  <si>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</si>
  <si>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</si>
  <si>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</si>
  <si>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</si>
  <si>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</si>
  <si>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</si>
  <si>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</si>
  <si>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</si>
  <si>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</si>
  <si>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</si>
  <si>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</si>
  <si>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</si>
  <si>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</si>
  <si>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</si>
  <si>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</si>
  <si>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</si>
  <si>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</si>
  <si>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</si>
  <si>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</si>
  <si>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</si>
  <si>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</si>
  <si>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</si>
  <si>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</si>
  <si>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</si>
  <si>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</si>
  <si>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</si>
  <si>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</si>
  <si>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</si>
  <si>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</si>
  <si>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</si>
  <si>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</si>
  <si>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</si>
  <si>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</si>
  <si>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</si>
  <si>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</si>
  <si>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</si>
  <si>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</si>
  <si>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</si>
  <si>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</si>
  <si>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</si>
  <si>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</si>
  <si>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Корсаковское сельское поселение</t>
  </si>
  <si>
    <t>54626410</t>
  </si>
  <si>
    <t>Марьинское сельское поселение</t>
  </si>
  <si>
    <t>54626413</t>
  </si>
  <si>
    <t>Нечаевское сельское поселение</t>
  </si>
  <si>
    <t>54626417</t>
  </si>
  <si>
    <t>Новомихайловское сельское поселение</t>
  </si>
  <si>
    <t>54626420</t>
  </si>
  <si>
    <t>Парамоновское сельское поселение</t>
  </si>
  <si>
    <t>54626425</t>
  </si>
  <si>
    <t>Спешневское сельское поселение</t>
  </si>
  <si>
    <t>54626430</t>
  </si>
  <si>
    <t>Краснозоренский муниципальный район</t>
  </si>
  <si>
    <t>54624000</t>
  </si>
  <si>
    <t>Краснозоренское сельское поселение</t>
  </si>
  <si>
    <t>54624407</t>
  </si>
  <si>
    <t>Покровское сельское поселение</t>
  </si>
  <si>
    <t>54624412</t>
  </si>
  <si>
    <t>Россошенское сельское поселение</t>
  </si>
  <si>
    <t>54624417</t>
  </si>
  <si>
    <t>Труновское сельское поселение</t>
  </si>
  <si>
    <t>54624420</t>
  </si>
  <si>
    <t>54624425</t>
  </si>
  <si>
    <t>Кромской муниципальный район</t>
  </si>
  <si>
    <t>54625000</t>
  </si>
  <si>
    <t>Апальковское сельское поселение</t>
  </si>
  <si>
    <t>54625402</t>
  </si>
  <si>
    <t>Бельдяжское сельское поселение</t>
  </si>
  <si>
    <t>54625404</t>
  </si>
  <si>
    <t>Большеколчевское сельское поселение</t>
  </si>
  <si>
    <t>54625407</t>
  </si>
  <si>
    <t>Городское поселение Кромы</t>
  </si>
  <si>
    <t>54625151</t>
  </si>
  <si>
    <t>Гостомльское сельское поселение</t>
  </si>
  <si>
    <t>54625413</t>
  </si>
  <si>
    <t>Гуторовское сельское поселение</t>
  </si>
  <si>
    <t>54625416</t>
  </si>
  <si>
    <t>Короськовское сельское поселение</t>
  </si>
  <si>
    <t>54625422</t>
  </si>
  <si>
    <t>54625425</t>
  </si>
  <si>
    <t>Кривчиковское сельское поселение</t>
  </si>
  <si>
    <t>54625428</t>
  </si>
  <si>
    <t>Кутафинское сельское поселение</t>
  </si>
  <si>
    <t>54625431</t>
  </si>
  <si>
    <t>Ретяжское сельское поселение</t>
  </si>
  <si>
    <t>54625449</t>
  </si>
  <si>
    <t>Стрелецкое сельское поселение</t>
  </si>
  <si>
    <t>54625452</t>
  </si>
  <si>
    <t>Шаховское сельское поселение</t>
  </si>
  <si>
    <t>54625458</t>
  </si>
  <si>
    <t>Ливенский муниципальный район</t>
  </si>
  <si>
    <t>54629000</t>
  </si>
  <si>
    <t>Беломестненское сельское поселение</t>
  </si>
  <si>
    <t>54629402</t>
  </si>
  <si>
    <t>Вахновское сельское поселение</t>
  </si>
  <si>
    <t>54629404</t>
  </si>
  <si>
    <t>Галическое сельское поселение</t>
  </si>
  <si>
    <t>54629407</t>
  </si>
  <si>
    <t>Дутовское сельское поселение</t>
  </si>
  <si>
    <t>54629410</t>
  </si>
  <si>
    <t>Здоровецкое сельское поселение</t>
  </si>
  <si>
    <t>54629413</t>
  </si>
  <si>
    <t>Казанское сельское поселение</t>
  </si>
  <si>
    <t>54629416</t>
  </si>
  <si>
    <t>Козьминское сельское поселение</t>
  </si>
  <si>
    <t>54629419</t>
  </si>
  <si>
    <t>Коротышское сельское поселение</t>
  </si>
  <si>
    <t>54629422</t>
  </si>
  <si>
    <t>54629425</t>
  </si>
  <si>
    <t>Лютовское сельское поселение</t>
  </si>
  <si>
    <t>54629428</t>
  </si>
  <si>
    <t>Навесненское сельское поселение</t>
  </si>
  <si>
    <t>54629431</t>
  </si>
  <si>
    <t>Никольское сельское поселение</t>
  </si>
  <si>
    <t>54629434</t>
  </si>
  <si>
    <t>Островское сельское поселение</t>
  </si>
  <si>
    <t>54629440</t>
  </si>
  <si>
    <t>Речицкое сельское поселение</t>
  </si>
  <si>
    <t>54629443</t>
  </si>
  <si>
    <t>Сергиевское</t>
  </si>
  <si>
    <t>54629446</t>
  </si>
  <si>
    <t>Сосновское сельское поселение</t>
  </si>
  <si>
    <t>54629449</t>
  </si>
  <si>
    <t>Малоархангельский муниципальный район</t>
  </si>
  <si>
    <t>54632000</t>
  </si>
  <si>
    <t>Губкинское сельское поселение</t>
  </si>
  <si>
    <t>54632402</t>
  </si>
  <si>
    <t>Дубовицкое сельское поселение</t>
  </si>
  <si>
    <t>54632404</t>
  </si>
  <si>
    <t>Ленинское сельское поселение</t>
  </si>
  <si>
    <t>54632407</t>
  </si>
  <si>
    <t>Луковское сельское поселение</t>
  </si>
  <si>
    <t>54632410</t>
  </si>
  <si>
    <t>Малоархангельск городское поселение</t>
  </si>
  <si>
    <t>54632101</t>
  </si>
  <si>
    <t>54632413</t>
  </si>
  <si>
    <t>Первомайское сельское поселение</t>
  </si>
  <si>
    <t>54632416</t>
  </si>
  <si>
    <t>Подгородненское сельское поселение</t>
  </si>
  <si>
    <t>54632419</t>
  </si>
  <si>
    <t>Мценский муниципальный район</t>
  </si>
  <si>
    <t>54636000</t>
  </si>
  <si>
    <t>Алябьевское сельское поселение</t>
  </si>
  <si>
    <t>54636402</t>
  </si>
  <si>
    <t>Аникановское сельское поселение</t>
  </si>
  <si>
    <t>54636407</t>
  </si>
  <si>
    <t>Башкатовское сельское поселение</t>
  </si>
  <si>
    <t>54636404</t>
  </si>
  <si>
    <t>Воинское сельское поселение</t>
  </si>
  <si>
    <t>54636410</t>
  </si>
  <si>
    <t>Высокинское сельское поселение</t>
  </si>
  <si>
    <t>54636413</t>
  </si>
  <si>
    <t>Карандаковское сельское поселение</t>
  </si>
  <si>
    <t>54636416</t>
  </si>
  <si>
    <t>Отрадинское</t>
  </si>
  <si>
    <t>54636418</t>
  </si>
  <si>
    <t>Подберезовское сельское поселение</t>
  </si>
  <si>
    <t>54636428</t>
  </si>
  <si>
    <t>Подмокринское сельское поселение</t>
  </si>
  <si>
    <t>54636419</t>
  </si>
  <si>
    <t>Протасовское сельское поселение</t>
  </si>
  <si>
    <t>54636422</t>
  </si>
  <si>
    <t>Спасско-Лутовиновское</t>
  </si>
  <si>
    <t>54636425</t>
  </si>
  <si>
    <t>Тельченское сельское поселение</t>
  </si>
  <si>
    <t>54636431</t>
  </si>
  <si>
    <t>Чахинское сельское поселение</t>
  </si>
  <si>
    <t>54636434</t>
  </si>
  <si>
    <t>Черемошенское сельское поселение</t>
  </si>
  <si>
    <t>54636437</t>
  </si>
  <si>
    <t>Новодеревеньковский муниципальный район</t>
  </si>
  <si>
    <t>54639000</t>
  </si>
  <si>
    <t>Глебовское сельское поселение</t>
  </si>
  <si>
    <t>54639404</t>
  </si>
  <si>
    <t>Никитинское сельское поселение</t>
  </si>
  <si>
    <t>54639409</t>
  </si>
  <si>
    <t>Новодеревеньковское сельское поселение</t>
  </si>
  <si>
    <t>54639410</t>
  </si>
  <si>
    <t>Паньковское сельское поселение</t>
  </si>
  <si>
    <t>54639413</t>
  </si>
  <si>
    <t>Старогольское сельское поселение</t>
  </si>
  <si>
    <t>54639419</t>
  </si>
  <si>
    <t>Судбищенское</t>
  </si>
  <si>
    <t>54639422</t>
  </si>
  <si>
    <t>Суровское сельское поселение</t>
  </si>
  <si>
    <t>54639425</t>
  </si>
  <si>
    <t>Хомутово городское поселение</t>
  </si>
  <si>
    <t>54639151</t>
  </si>
  <si>
    <t>Новосильский муниципальный район</t>
  </si>
  <si>
    <t>54643000</t>
  </si>
  <si>
    <t>Вяжевское сельское поселение</t>
  </si>
  <si>
    <t>54643402</t>
  </si>
  <si>
    <t>Глубковское сельское поселение</t>
  </si>
  <si>
    <t>54643404</t>
  </si>
  <si>
    <t>Голунское сельское поселение</t>
  </si>
  <si>
    <t>54643410</t>
  </si>
  <si>
    <t>Зареченское сельское поселение</t>
  </si>
  <si>
    <t>54643413</t>
  </si>
  <si>
    <t>Новосиль городское поселение</t>
  </si>
  <si>
    <t>54643101</t>
  </si>
  <si>
    <t>Петушенское сельское поселение</t>
  </si>
  <si>
    <t>54643431</t>
  </si>
  <si>
    <t>Прудовское сельское поселение</t>
  </si>
  <si>
    <t>54643434</t>
  </si>
  <si>
    <t>Хворостянское сельское поселение</t>
  </si>
  <si>
    <t>54643440</t>
  </si>
  <si>
    <t>Орловский муниципальный округ</t>
  </si>
  <si>
    <t>54501000</t>
  </si>
  <si>
    <t>Орловский муниципальный район</t>
  </si>
  <si>
    <t>54647000</t>
  </si>
  <si>
    <t>Большекуликовское сельское поселение</t>
  </si>
  <si>
    <t>54647402</t>
  </si>
  <si>
    <t>Голохвастовское сельское поселение</t>
  </si>
  <si>
    <t>54647404</t>
  </si>
  <si>
    <t>Жиляевское сельское поселение</t>
  </si>
  <si>
    <t>54647407</t>
  </si>
  <si>
    <t>Знаменка городское поселение</t>
  </si>
  <si>
    <t>54647152</t>
  </si>
  <si>
    <t>Лавровское сельское поселение</t>
  </si>
  <si>
    <t>54647410</t>
  </si>
  <si>
    <t>Лошаковское сельское поселение</t>
  </si>
  <si>
    <t>54647413</t>
  </si>
  <si>
    <t>Масловское сельское поселение</t>
  </si>
  <si>
    <t>54647416</t>
  </si>
  <si>
    <t>Моховицкое сельское поселение</t>
  </si>
  <si>
    <t>54647419</t>
  </si>
  <si>
    <t>Неполодское сельское поселение</t>
  </si>
  <si>
    <t>54647422</t>
  </si>
  <si>
    <t>Образцовское сельское поселение</t>
  </si>
  <si>
    <t>54647425</t>
  </si>
  <si>
    <t>Пахомовское сельское поселение</t>
  </si>
  <si>
    <t>54647428</t>
  </si>
  <si>
    <t>Платоновское сельское поселение</t>
  </si>
  <si>
    <t>54647431</t>
  </si>
  <si>
    <t>Сабуровское сельское поселение</t>
  </si>
  <si>
    <t>54647434</t>
  </si>
  <si>
    <t>Спасское сельское поселение</t>
  </si>
  <si>
    <t>54647437</t>
  </si>
  <si>
    <t>Станово-Колодезьское сельское поселение</t>
  </si>
  <si>
    <t>54647443</t>
  </si>
  <si>
    <t>Становское сельское поселение</t>
  </si>
  <si>
    <t>54647440</t>
  </si>
  <si>
    <t>Троицкое сельское поселение</t>
  </si>
  <si>
    <t>54647446</t>
  </si>
  <si>
    <t>Покровский муниципальный район</t>
  </si>
  <si>
    <t>54650000</t>
  </si>
  <si>
    <t>54650402</t>
  </si>
  <si>
    <t>Верхнежерновское сельское поселение</t>
  </si>
  <si>
    <t>54650404</t>
  </si>
  <si>
    <t>Верхососенское сельское поселение</t>
  </si>
  <si>
    <t>54650405</t>
  </si>
  <si>
    <t>Владимирское сельское поселение</t>
  </si>
  <si>
    <t>54650407</t>
  </si>
  <si>
    <t>Вышнетуровецкое сельское поселение</t>
  </si>
  <si>
    <t>54650410</t>
  </si>
  <si>
    <t>Даниловское сельское поселение</t>
  </si>
  <si>
    <t>54650413</t>
  </si>
  <si>
    <t>Дросковское сельское поселение</t>
  </si>
  <si>
    <t>54650416</t>
  </si>
  <si>
    <t>Журавецкое сельское поселение</t>
  </si>
  <si>
    <t>54650419</t>
  </si>
  <si>
    <t>Ивановское сельское поселение</t>
  </si>
  <si>
    <t>54650422</t>
  </si>
  <si>
    <t>54650425</t>
  </si>
  <si>
    <t>Покровское городское поселение</t>
  </si>
  <si>
    <t>54650151</t>
  </si>
  <si>
    <t>Ретинское сельское поселение</t>
  </si>
  <si>
    <t>54650431</t>
  </si>
  <si>
    <t>Столбецкое сельское поселение</t>
  </si>
  <si>
    <t>54650434</t>
  </si>
  <si>
    <t>Топковское сельское поселение</t>
  </si>
  <si>
    <t>54650437</t>
  </si>
  <si>
    <t>Свердловский муниципальный район</t>
  </si>
  <si>
    <t>54652000</t>
  </si>
  <si>
    <t>Богодуховское сельское поселение</t>
  </si>
  <si>
    <t>54652402</t>
  </si>
  <si>
    <t>Змиевка городское поселение</t>
  </si>
  <si>
    <t>54652151</t>
  </si>
  <si>
    <t>Котовское сельское поселение</t>
  </si>
  <si>
    <t>54652404</t>
  </si>
  <si>
    <t>Кошелевское сельское поселение</t>
  </si>
  <si>
    <t>54652407</t>
  </si>
  <si>
    <t>Красноармейское сельское поселение</t>
  </si>
  <si>
    <t>54652410</t>
  </si>
  <si>
    <t>54652413</t>
  </si>
  <si>
    <t>Новопетровское сельское поселение</t>
  </si>
  <si>
    <t>54652416</t>
  </si>
  <si>
    <t>Яковлевское сельское поселение</t>
  </si>
  <si>
    <t>54652419</t>
  </si>
  <si>
    <t>Сосковский муниципальный район</t>
  </si>
  <si>
    <t>54653000</t>
  </si>
  <si>
    <t>Алмазовское сельское поселение</t>
  </si>
  <si>
    <t>54653403</t>
  </si>
  <si>
    <t>Алпеевское сельское поселение</t>
  </si>
  <si>
    <t>54653405</t>
  </si>
  <si>
    <t>Кировское сельское поселение</t>
  </si>
  <si>
    <t>54653415</t>
  </si>
  <si>
    <t>Лобынцевское сельское поселение</t>
  </si>
  <si>
    <t>54653417</t>
  </si>
  <si>
    <t>Мураевское сельское поселение</t>
  </si>
  <si>
    <t>54653419</t>
  </si>
  <si>
    <t>Рыжковское сельское поселение</t>
  </si>
  <si>
    <t>54653422</t>
  </si>
  <si>
    <t>Сосковское сельское поселение</t>
  </si>
  <si>
    <t>54653425</t>
  </si>
  <si>
    <t>Троснянский муниципальный район</t>
  </si>
  <si>
    <t>54654000</t>
  </si>
  <si>
    <t>Воронецкое сельское поселение</t>
  </si>
  <si>
    <t>54654405</t>
  </si>
  <si>
    <t>Жерновецкое сельское поселение</t>
  </si>
  <si>
    <t>54654408</t>
  </si>
  <si>
    <t>Ломовецкое сельское поселение</t>
  </si>
  <si>
    <t>54654415</t>
  </si>
  <si>
    <t>Малахово-Слободское сельское поселение</t>
  </si>
  <si>
    <t>54654417</t>
  </si>
  <si>
    <t>Муравльское сельское поселение</t>
  </si>
  <si>
    <t>54654419</t>
  </si>
  <si>
    <t>54654422</t>
  </si>
  <si>
    <t>Пенновское сельское поселение</t>
  </si>
  <si>
    <t>54654425</t>
  </si>
  <si>
    <t>Троснянское сельское поселение</t>
  </si>
  <si>
    <t>54654430</t>
  </si>
  <si>
    <t>Урицкий муниципальный район</t>
  </si>
  <si>
    <t>54655000</t>
  </si>
  <si>
    <t>Архангельское сельское поселение</t>
  </si>
  <si>
    <t>54655407</t>
  </si>
  <si>
    <t>Богдановское сельское поселение</t>
  </si>
  <si>
    <t>54655410</t>
  </si>
  <si>
    <t>Бунинское сельское поселение</t>
  </si>
  <si>
    <t>54655413</t>
  </si>
  <si>
    <t>Городищенское сельское поселение</t>
  </si>
  <si>
    <t>54655416</t>
  </si>
  <si>
    <t>54655422</t>
  </si>
  <si>
    <t>Луначарское сельское поселение</t>
  </si>
  <si>
    <t>54655428</t>
  </si>
  <si>
    <t>Нарышкино городское поселение</t>
  </si>
  <si>
    <t>54655151</t>
  </si>
  <si>
    <t>Подзаваловское сельское поселение</t>
  </si>
  <si>
    <t>54655437</t>
  </si>
  <si>
    <t>Хотынецкий муниципальный район</t>
  </si>
  <si>
    <t>54657000</t>
  </si>
  <si>
    <t>Аболмасовское сельское поселение</t>
  </si>
  <si>
    <t>54657402</t>
  </si>
  <si>
    <t>Алехинское сельское поселение</t>
  </si>
  <si>
    <t>54657404</t>
  </si>
  <si>
    <t>Богородицкое сельское поселение</t>
  </si>
  <si>
    <t>54657407</t>
  </si>
  <si>
    <t>Ильинское сельское поселение</t>
  </si>
  <si>
    <t>54657419</t>
  </si>
  <si>
    <t>Краснорябинское</t>
  </si>
  <si>
    <t>54657424</t>
  </si>
  <si>
    <t>Меловское сельское поселение</t>
  </si>
  <si>
    <t>54657426</t>
  </si>
  <si>
    <t>Студеновское сельское поселение</t>
  </si>
  <si>
    <t>54657431</t>
  </si>
  <si>
    <t>Хотимль-Кузменковское</t>
  </si>
  <si>
    <t>54657437</t>
  </si>
  <si>
    <t>Хотынец городское поселение</t>
  </si>
  <si>
    <t>54657151</t>
  </si>
  <si>
    <t>Шаблыкинский муниципальный район</t>
  </si>
  <si>
    <t>54659000</t>
  </si>
  <si>
    <t>54659402</t>
  </si>
  <si>
    <t>Косулическое сельское поселение</t>
  </si>
  <si>
    <t>54659404</t>
  </si>
  <si>
    <t>Молодовское сельское поселение</t>
  </si>
  <si>
    <t>54659406</t>
  </si>
  <si>
    <t>Навлинское сельское поселение</t>
  </si>
  <si>
    <t>54659408</t>
  </si>
  <si>
    <t>Сомовское сельское поселение</t>
  </si>
  <si>
    <t>54659410</t>
  </si>
  <si>
    <t>Титовское сельское поселение</t>
  </si>
  <si>
    <t>54659413</t>
  </si>
  <si>
    <t>Хотьковское сельское поселение</t>
  </si>
  <si>
    <t>54659416</t>
  </si>
  <si>
    <t>Шаблыкино городское поселение</t>
  </si>
  <si>
    <t>54659151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</si>
  <si>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</si>
  <si>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</si>
  <si>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</si>
  <si>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</si>
  <si>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</si>
  <si>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</si>
  <si>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</si>
  <si>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</si>
  <si>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</si>
  <si>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</si>
  <si>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</si>
  <si>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</si>
  <si>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</si>
  <si>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</si>
  <si>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</si>
  <si>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</si>
  <si>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01.01.2023</t>
  </si>
  <si>
    <t>31.12.2025</t>
  </si>
  <si>
    <t>REGION_ID</t>
  </si>
  <si>
    <t>REGION_NAME</t>
  </si>
  <si>
    <t>RST_ORG_ID</t>
  </si>
  <si>
    <t>ORG_NAME</t>
  </si>
  <si>
    <t>INN_NAME</t>
  </si>
  <si>
    <t>KPP_NAME</t>
  </si>
  <si>
    <t>ORG_START_DATE</t>
  </si>
  <si>
    <t>ORG_END_DATE</t>
  </si>
  <si>
    <t>2597</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</si>
  <si>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</si>
  <si>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</si>
  <si>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</si>
  <si>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</si>
  <si>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</si>
  <si>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</si>
  <si>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</si>
  <si>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</si>
  <si>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</si>
  <si>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</si>
  <si>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</si>
  <si>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</si>
  <si>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31616395</t>
  </si>
  <si>
    <t>АО "Орелгортеплоэнерго"</t>
  </si>
  <si>
    <t>5752049900</t>
  </si>
  <si>
    <t>575201001</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</si>
  <si>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</si>
  <si>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</si>
  <si>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</si>
  <si>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</si>
  <si>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</si>
  <si>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</si>
  <si>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</si>
  <si>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</si>
  <si>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</si>
  <si>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</si>
  <si>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</si>
  <si>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</si>
  <si>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</si>
  <si>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</si>
  <si>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</si>
  <si>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</si>
  <si>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</si>
  <si>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</si>
  <si>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</si>
  <si>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</si>
  <si>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26359152</t>
  </si>
  <si>
    <t>МУЖКП Глазуновского района</t>
  </si>
  <si>
    <t>5706000442</t>
  </si>
  <si>
    <t>570601001</t>
  </si>
  <si>
    <t>26440191</t>
  </si>
  <si>
    <t>МУЖКП Троснянского района</t>
  </si>
  <si>
    <t>5724001583</t>
  </si>
  <si>
    <t>572401001</t>
  </si>
  <si>
    <t>30983884</t>
  </si>
  <si>
    <t>МУП "Благоустройство г. Болхова"</t>
  </si>
  <si>
    <t>5704004988</t>
  </si>
  <si>
    <t>570401001</t>
  </si>
  <si>
    <t>26359154</t>
  </si>
  <si>
    <t>МУП "ЖКХ п. Залегощь"</t>
  </si>
  <si>
    <t>5709003843</t>
  </si>
  <si>
    <t>570901001</t>
  </si>
  <si>
    <t>26440197</t>
  </si>
  <si>
    <t>МУП "Жилищно-коммунальное хозяйство Шаблыкинского района Орловской области"</t>
  </si>
  <si>
    <t>5727002144</t>
  </si>
  <si>
    <t>572701001</t>
  </si>
  <si>
    <t>30980943</t>
  </si>
  <si>
    <t>МУП "Зеленстрой"</t>
  </si>
  <si>
    <t>5752059578</t>
  </si>
  <si>
    <t>28980185</t>
  </si>
  <si>
    <t>МУП "Коммунальник" Краснозоренского района</t>
  </si>
  <si>
    <t>5713002698</t>
  </si>
  <si>
    <t>571301001</t>
  </si>
  <si>
    <t>30807417</t>
  </si>
  <si>
    <t>МУП "Коммунальщик"</t>
  </si>
  <si>
    <t>5722004243</t>
  </si>
  <si>
    <t>572201001</t>
  </si>
  <si>
    <t>12-07-2016 00:00:00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</si>
  <si>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</si>
  <si>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</si>
  <si>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</si>
  <si>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</si>
  <si>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</si>
  <si>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</si>
  <si>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</si>
  <si>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</si>
  <si>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</si>
  <si>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</si>
  <si>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</si>
  <si>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</si>
  <si>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</si>
  <si>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</si>
  <si>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</si>
  <si>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</si>
  <si>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</si>
  <si>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</si>
  <si>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</si>
  <si>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</si>
  <si>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</si>
  <si>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</si>
  <si>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</si>
  <si>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</si>
  <si>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</si>
  <si>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</si>
  <si>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</si>
  <si>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</si>
  <si>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</si>
  <si>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</si>
  <si>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</si>
  <si>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</si>
  <si>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</si>
  <si>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</si>
  <si>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</si>
  <si>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</si>
  <si>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</si>
  <si>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</si>
  <si>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</si>
  <si>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</si>
  <si>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</si>
  <si>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</si>
  <si>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</si>
  <si>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</si>
  <si>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</si>
  <si>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</si>
  <si>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</si>
  <si>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</si>
  <si>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</si>
  <si>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</si>
  <si>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</si>
  <si>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26359148</t>
  </si>
  <si>
    <t>ОАО "Болховтеплосети"</t>
  </si>
  <si>
    <t>5704005540</t>
  </si>
  <si>
    <t>26550140</t>
  </si>
  <si>
    <t>ОАО "Гамма"</t>
  </si>
  <si>
    <t>5752006640</t>
  </si>
  <si>
    <t>28015153</t>
  </si>
  <si>
    <t>ОАО "ОЗСК" Ливенский филиал</t>
  </si>
  <si>
    <t>5751006541</t>
  </si>
  <si>
    <t>571543001</t>
  </si>
  <si>
    <t>31473580</t>
  </si>
  <si>
    <t>ОАО "Орелтеплосервис"</t>
  </si>
  <si>
    <t>5752050039</t>
  </si>
  <si>
    <t>575101001</t>
  </si>
  <si>
    <t>26550312</t>
  </si>
  <si>
    <t>ОАО "Северсталь - метиз" филиал "Орловский</t>
  </si>
  <si>
    <t>3528090760</t>
  </si>
  <si>
    <t>575403001</t>
  </si>
  <si>
    <t>26440177</t>
  </si>
  <si>
    <t>ОАО "Юго - Запад транснефтепродукт" - ЛПДС "Стальной конь"</t>
  </si>
  <si>
    <t>6317026217</t>
  </si>
  <si>
    <t>631050001</t>
  </si>
  <si>
    <t>26425570</t>
  </si>
  <si>
    <t>ООО  "Орловский теплосервис"</t>
  </si>
  <si>
    <t>5720016814</t>
  </si>
  <si>
    <t>28423073</t>
  </si>
  <si>
    <t>ООО "Аквасервис"</t>
  </si>
  <si>
    <t>5702011563</t>
  </si>
  <si>
    <t>31160333</t>
  </si>
  <si>
    <t>ООО "ВКХ Орловское"</t>
  </si>
  <si>
    <t>5720022960</t>
  </si>
  <si>
    <t>26550422</t>
  </si>
  <si>
    <t>ООО "Водосервис"</t>
  </si>
  <si>
    <t>5752047822</t>
  </si>
  <si>
    <t>26441659</t>
  </si>
  <si>
    <t>ООО "Глазуновская управляющая компания"</t>
  </si>
  <si>
    <t>5706005088</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</si>
  <si>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</si>
  <si>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</si>
  <si>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</si>
  <si>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</si>
  <si>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</si>
  <si>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</si>
  <si>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</si>
  <si>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</si>
  <si>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</si>
  <si>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</si>
  <si>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</si>
  <si>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</si>
  <si>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571101001</t>
  </si>
  <si>
    <t>26440151</t>
  </si>
  <si>
    <t>ООО "Ливныстрой"</t>
  </si>
  <si>
    <t>5702008698</t>
  </si>
  <si>
    <t>571501001</t>
  </si>
  <si>
    <t>30836802</t>
  </si>
  <si>
    <t>ООО "ОСПАЗ"</t>
  </si>
  <si>
    <t>5720022487</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</si>
  <si>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</si>
  <si>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</si>
  <si>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</si>
  <si>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</si>
  <si>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</si>
  <si>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</si>
  <si>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</si>
  <si>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</si>
  <si>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</si>
  <si>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</si>
  <si>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</si>
  <si>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</si>
  <si>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</si>
  <si>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</si>
  <si>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</si>
  <si>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</si>
  <si>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</si>
  <si>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</si>
  <si>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</si>
  <si>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</si>
  <si>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</si>
  <si>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</si>
  <si>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</si>
  <si>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31511472</t>
  </si>
  <si>
    <t>ООО "Теплоавтоматика"</t>
  </si>
  <si>
    <t>5753075847</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</si>
  <si>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</si>
  <si>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</si>
  <si>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</si>
  <si>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</si>
  <si>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</si>
  <si>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</si>
  <si>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</si>
  <si>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</si>
  <si>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</si>
  <si>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</si>
  <si>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</si>
  <si>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</si>
  <si>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</si>
  <si>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</si>
  <si>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</si>
  <si>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</si>
  <si>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</si>
  <si>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</si>
  <si>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</si>
  <si>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</si>
  <si>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</si>
  <si>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</si>
  <si>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</si>
  <si>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</si>
  <si>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</si>
  <si>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</si>
  <si>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</si>
  <si>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</si>
  <si>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</si>
  <si>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</si>
  <si>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</si>
  <si>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</si>
  <si>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</si>
  <si>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</si>
  <si>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</si>
  <si>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</si>
  <si>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</si>
  <si>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</si>
  <si>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</si>
  <si>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</si>
  <si>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</si>
  <si>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</si>
  <si>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26440193</t>
  </si>
  <si>
    <t>Урицкое МУП "Теплоэнерго"</t>
  </si>
  <si>
    <t>5725003262</t>
  </si>
  <si>
    <t>572501001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</si>
  <si>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</si>
  <si>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</si>
  <si>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</si>
  <si>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</si>
  <si>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</si>
  <si>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</si>
  <si>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</si>
  <si>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</si>
  <si>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</si>
  <si>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</si>
  <si>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27135237</t>
  </si>
  <si>
    <t>Филиал ОАО "РЭУ" "Курский"</t>
  </si>
  <si>
    <t>463243001</t>
  </si>
  <si>
    <t>30378002</t>
  </si>
  <si>
    <t>Филиал ПАО "Квадра" - "Орловская генерация"</t>
  </si>
  <si>
    <t>575143001</t>
  </si>
  <si>
    <t>30941480</t>
  </si>
  <si>
    <t>Филиал ФГБУ "ЦЖКУ" Минобороны России по ЗВО</t>
  </si>
  <si>
    <t>784243001</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</si>
  <si>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</si>
  <si>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</si>
  <si>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</si>
  <si>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</si>
  <si>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</si>
  <si>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</si>
  <si>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</si>
  <si>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</si>
  <si>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</si>
  <si>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WARM</t>
  </si>
  <si>
    <t>13.10.2022</t>
  </si>
  <si>
    <t>1154</t>
  </si>
  <si>
    <t>302010, г. Орел, ул. Авиационная, д.1</t>
  </si>
  <si>
    <t>Леонов Денис Александрович</t>
  </si>
  <si>
    <t>Кошелева Елена Сергеевна</t>
  </si>
  <si>
    <t>Начальник ПЭО</t>
  </si>
  <si>
    <t>(4862)72-33-35 доб.238</t>
  </si>
  <si>
    <t>kosheleva-elena2022@mail.ru</t>
  </si>
  <si>
    <t>Город Орёл, Город Орёл (54701000);</t>
  </si>
  <si>
    <t>Тариф на тепловую энергию, поставляемую АО "Орелгортеплоэнерго" в теплоносителе "Горячая вода" для потребителей г. Орла</t>
  </si>
  <si>
    <t>31.12.2023</t>
  </si>
  <si>
    <t>О</t>
  </si>
  <si>
    <t>01.01.2024</t>
  </si>
  <si>
    <t>31.12.2024</t>
  </si>
  <si>
    <t>01.01.2025</t>
  </si>
  <si>
    <t>https://portal.eias.ru/Portal/DownloadPage.aspx?type=12&amp;guid=2b53d70b-d7c7-4a07-9e09-7921bb0806a3</t>
  </si>
  <si>
    <t>Инвестиционная программа в сфере теплоснабжения на 2023-2024 гг.</t>
  </si>
  <si>
    <t>https://portal.eias.ru/Portal/DownloadPage.aspx?type=12&amp;guid=a9515a2f-1215-4603-a855-66459d881a61</t>
  </si>
  <si>
    <t>18.11.2022 16:02:08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</si>
</sst>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17125950" y="42576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2C39F028-9777-4F52-B028-CF2D14AF53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787C10DE-6B7D-47B8-A0F3-B6AB2ACFB3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38</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17157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5" t="s">
        <v>717</v>
      </c>
      <c r="M5" s="1295"/>
      <c r="N5" s="1295"/>
      <c r="O5" s="1295"/>
      <c r="P5" s="1295"/>
      <c r="Q5" s="1295"/>
      <c r="R5" s="1295"/>
      <c r="S5" s="1295"/>
      <c r="T5" s="129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28" t="s">
        <v>445</v>
      </c>
      <c r="M13" s="1228"/>
      <c r="N13" s="1228"/>
      <c r="O13" s="1228"/>
      <c r="P13" s="1228"/>
      <c r="Q13" s="1228"/>
      <c r="R13" s="1228"/>
      <c r="S13" s="1228"/>
      <c r="T13" s="1228"/>
      <c r="U13" s="1228"/>
      <c r="V13" s="1228"/>
      <c r="W13" s="1228" t="s">
        <v>446</v>
      </c>
    </row>
    <row r="14" spans="1:29" ht="14.25" customHeight="1">
      <c r="J14" s="499"/>
      <c r="K14" s="499"/>
      <c r="L14" s="1309" t="s">
        <v>91</v>
      </c>
      <c r="M14" s="1309" t="s">
        <v>602</v>
      </c>
      <c r="N14" s="630"/>
      <c r="O14" s="1310" t="s">
        <v>604</v>
      </c>
      <c r="P14" s="1311"/>
      <c r="Q14" s="1311"/>
      <c r="R14" s="1311"/>
      <c r="S14" s="1311"/>
      <c r="T14" s="1312"/>
      <c r="U14" s="1292" t="s">
        <v>339</v>
      </c>
      <c r="V14" s="1306" t="s">
        <v>274</v>
      </c>
      <c r="W14" s="1228"/>
    </row>
    <row r="15" spans="1:29" ht="14.25" customHeight="1">
      <c r="J15" s="499"/>
      <c r="K15" s="499"/>
      <c r="L15" s="1309"/>
      <c r="M15" s="1309"/>
      <c r="N15" s="631"/>
      <c r="O15" s="1315" t="s">
        <v>578</v>
      </c>
      <c r="P15" s="1313" t="s">
        <v>270</v>
      </c>
      <c r="Q15" s="1314"/>
      <c r="R15" s="1289" t="s">
        <v>615</v>
      </c>
      <c r="S15" s="1290"/>
      <c r="T15" s="1291"/>
      <c r="U15" s="1293"/>
      <c r="V15" s="1307"/>
      <c r="W15" s="1228"/>
    </row>
    <row r="16" spans="1:29" ht="33.75" customHeight="1">
      <c r="J16" s="499"/>
      <c r="K16" s="499"/>
      <c r="L16" s="1309"/>
      <c r="M16" s="1309"/>
      <c r="N16" s="632"/>
      <c r="O16" s="1316"/>
      <c r="P16" s="505" t="s">
        <v>579</v>
      </c>
      <c r="Q16" s="505" t="s">
        <v>6</v>
      </c>
      <c r="R16" s="506" t="s">
        <v>273</v>
      </c>
      <c r="S16" s="1304" t="s">
        <v>272</v>
      </c>
      <c r="T16" s="1305"/>
      <c r="U16" s="1294"/>
      <c r="V16" s="1308"/>
      <c r="W16" s="1228"/>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29" t="s">
        <v>718</v>
      </c>
      <c r="Y18" s="558"/>
      <c r="Z18" s="558" t="str">
        <f t="shared" ref="Z18:Z31" si="0">IF(M18="","",M18 )</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 &amp;"."&amp; mergeValue(B19)</f>
        <v>1.1</v>
      </c>
      <c r="M19" s="516" t="s">
        <v>15</v>
      </c>
      <c r="N19" s="615"/>
      <c r="O19" s="1281"/>
      <c r="P19" s="1281"/>
      <c r="Q19" s="1281"/>
      <c r="R19" s="1281"/>
      <c r="S19" s="1281"/>
      <c r="T19" s="1281"/>
      <c r="U19" s="1281"/>
      <c r="V19" s="1281"/>
      <c r="W19" s="1129" t="s">
        <v>459</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c r="P20" s="1281"/>
      <c r="Q20" s="1281"/>
      <c r="R20" s="1281"/>
      <c r="S20" s="1281"/>
      <c r="T20" s="1281"/>
      <c r="U20" s="1281"/>
      <c r="V20" s="1281"/>
      <c r="W20" s="1129" t="s">
        <v>600</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 &amp;"."&amp; mergeValue(B21)&amp;"."&amp; mergeValue(C21)&amp;"."&amp; mergeValue(D21)</f>
        <v>1.1.1.1</v>
      </c>
      <c r="M21" s="518" t="s">
        <v>21</v>
      </c>
      <c r="N21" s="615"/>
      <c r="O21" s="1281"/>
      <c r="P21" s="1281"/>
      <c r="Q21" s="1281"/>
      <c r="R21" s="1281"/>
      <c r="S21" s="1281"/>
      <c r="T21" s="1281"/>
      <c r="U21" s="1281"/>
      <c r="V21" s="1281"/>
      <c r="W21" s="1129" t="s">
        <v>601</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c r="P22" s="1282"/>
      <c r="Q22" s="1282"/>
      <c r="R22" s="1282"/>
      <c r="S22" s="1282"/>
      <c r="T22" s="1282"/>
      <c r="U22" s="1282"/>
      <c r="V22" s="128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c r="N24" s="615"/>
      <c r="O24" s="532"/>
      <c r="P24" s="532"/>
      <c r="Q24" s="1040"/>
      <c r="R24" s="1287"/>
      <c r="S24" s="1288" t="s">
        <v>83</v>
      </c>
      <c r="T24" s="1287"/>
      <c r="U24" s="1288" t="s">
        <v>84</v>
      </c>
      <c r="V24" s="532"/>
      <c r="W24" s="1298" t="s">
        <v>721</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470</v>
      </c>
      <c r="G2" s="1275"/>
      <c r="H2" s="1276"/>
      <c r="I2" s="757"/>
    </row>
    <row r="3" spans="1:20" ht="3" customHeight="1"/>
    <row r="4" spans="1:20" s="955" customFormat="1" ht="11.25">
      <c r="A4" s="961"/>
      <c r="B4" s="961"/>
      <c r="C4" s="961"/>
      <c r="D4" s="961"/>
      <c r="F4" s="1228" t="s">
        <v>445</v>
      </c>
      <c r="G4" s="1228"/>
      <c r="H4" s="1228"/>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19.10.2022</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Орловская область</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t="str">
        <f>IF(Территории!H13="","","" &amp; Территории!H13 &amp; "")</f>
        <v>Город Орёл</v>
      </c>
      <c r="I12" s="767" t="s">
        <v>479</v>
      </c>
      <c r="J12" s="584"/>
      <c r="K12" s="961"/>
      <c r="L12" s="961"/>
      <c r="M12" s="961"/>
      <c r="N12" s="961"/>
      <c r="O12" s="961"/>
      <c r="P12" s="961"/>
      <c r="Q12" s="961"/>
      <c r="R12" s="961"/>
      <c r="S12" s="961"/>
      <c r="T12" s="961"/>
    </row>
    <row r="13" spans="1:20" s="955" customFormat="1" ht="56.25">
      <c r="A13" s="1278"/>
      <c r="B13" s="1278"/>
      <c r="C13" s="1278"/>
      <c r="D13" s="971">
        <v>1</v>
      </c>
      <c r="F13" s="977" t="str">
        <f>"4."&amp;mergeValue(A13) &amp;"."&amp;mergeValue(B13)&amp;"."&amp;mergeValue(C13)&amp;"."&amp;mergeValue(D13)</f>
        <v>4.1.1.1.1</v>
      </c>
      <c r="G13" s="769" t="s">
        <v>477</v>
      </c>
      <c r="H13" s="975" t="str">
        <f>IF(Территории!R14="","","" &amp; Территории!R14 &amp; "")</f>
        <v>Город Орёл (54701000)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3" t="s">
        <v>571</v>
      </c>
      <c r="H15" s="1273"/>
      <c r="I15" s="931"/>
      <c r="J15" s="736"/>
      <c r="K15" s="736"/>
      <c r="L15" s="736"/>
      <c r="M15" s="736"/>
      <c r="N15" s="736"/>
      <c r="O15" s="736"/>
      <c r="P15" s="736"/>
      <c r="Q15" s="736"/>
      <c r="R15" s="736"/>
      <c r="S15" s="736"/>
      <c r="T15" s="736"/>
    </row>
  </sheetData>
  <sheetProtection algorithmName="SHA-512" hashValue="IMkUCtAk4qHqGKqMCrrZzx66Vkjw/dxGkO7OKiAf8Y3aO3OFU90mFKZhTkmOW18oSIj2xt7G/kJ5ce5iWsfY4A==" saltValue="wyAEzh4gfvG31PoET1Tch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AX30"/>
  <sheetViews>
    <sheetView showGridLines="0" topLeftCell="I4" zoomScaleNormal="100" workbookViewId="0">
      <selection activeCell="Y29" sqref="Y29"/>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hidden="1" customWidth="1"/>
    <col min="36" max="36" width="4.7109375" style="938" customWidth="1"/>
    <col min="37" max="37" width="115.7109375" style="938" customWidth="1"/>
    <col min="38" max="39" width="10.5703125" style="956"/>
    <col min="40" max="40" width="11.140625" style="956" customWidth="1"/>
    <col min="41" max="48" width="10.5703125" style="956"/>
    <col min="49" max="270" width="10.5703125" style="938"/>
    <col min="271" max="278" width="0" style="938" hidden="1" customWidth="1"/>
    <col min="279" max="279" width="3.7109375" style="938" customWidth="1"/>
    <col min="280" max="280" width="3.85546875" style="938" customWidth="1"/>
    <col min="281" max="281" width="3.7109375" style="938" customWidth="1"/>
    <col min="282" max="282" width="12.7109375" style="938" customWidth="1"/>
    <col min="283" max="283" width="52.7109375" style="938" customWidth="1"/>
    <col min="284" max="287" width="0" style="938" hidden="1" customWidth="1"/>
    <col min="288" max="288" width="12.28515625" style="938" customWidth="1"/>
    <col min="289" max="289" width="6.42578125" style="938" customWidth="1"/>
    <col min="290" max="290" width="12.28515625" style="938" customWidth="1"/>
    <col min="291" max="291" width="0" style="938" hidden="1" customWidth="1"/>
    <col min="292" max="292" width="3.7109375" style="938" customWidth="1"/>
    <col min="293" max="293" width="11.140625" style="938" bestFit="1" customWidth="1"/>
    <col min="294" max="295" width="10.5703125" style="938"/>
    <col min="296" max="296" width="11.140625" style="938" customWidth="1"/>
    <col min="297" max="526" width="10.5703125" style="938"/>
    <col min="527" max="534" width="0" style="938" hidden="1" customWidth="1"/>
    <col min="535" max="535" width="3.7109375" style="938" customWidth="1"/>
    <col min="536" max="536" width="3.85546875" style="938" customWidth="1"/>
    <col min="537" max="537" width="3.7109375" style="938" customWidth="1"/>
    <col min="538" max="538" width="12.7109375" style="938" customWidth="1"/>
    <col min="539" max="539" width="52.7109375" style="938" customWidth="1"/>
    <col min="540" max="543" width="0" style="938" hidden="1" customWidth="1"/>
    <col min="544" max="544" width="12.28515625" style="938" customWidth="1"/>
    <col min="545" max="545" width="6.42578125" style="938" customWidth="1"/>
    <col min="546" max="546" width="12.28515625" style="938" customWidth="1"/>
    <col min="547" max="547" width="0" style="938" hidden="1" customWidth="1"/>
    <col min="548" max="548" width="3.7109375" style="938" customWidth="1"/>
    <col min="549" max="549" width="11.140625" style="938" bestFit="1" customWidth="1"/>
    <col min="550" max="551" width="10.5703125" style="938"/>
    <col min="552" max="552" width="11.140625" style="938" customWidth="1"/>
    <col min="553" max="782" width="10.5703125" style="938"/>
    <col min="783" max="790" width="0" style="938" hidden="1" customWidth="1"/>
    <col min="791" max="791" width="3.7109375" style="938" customWidth="1"/>
    <col min="792" max="792" width="3.85546875" style="938" customWidth="1"/>
    <col min="793" max="793" width="3.7109375" style="938" customWidth="1"/>
    <col min="794" max="794" width="12.7109375" style="938" customWidth="1"/>
    <col min="795" max="795" width="52.7109375" style="938" customWidth="1"/>
    <col min="796" max="799" width="0" style="938" hidden="1" customWidth="1"/>
    <col min="800" max="800" width="12.28515625" style="938" customWidth="1"/>
    <col min="801" max="801" width="6.42578125" style="938" customWidth="1"/>
    <col min="802" max="802" width="12.28515625" style="938" customWidth="1"/>
    <col min="803" max="803" width="0" style="938" hidden="1" customWidth="1"/>
    <col min="804" max="804" width="3.7109375" style="938" customWidth="1"/>
    <col min="805" max="805" width="11.140625" style="938" bestFit="1" customWidth="1"/>
    <col min="806" max="807" width="10.5703125" style="938"/>
    <col min="808" max="808" width="11.140625" style="938" customWidth="1"/>
    <col min="809" max="1038" width="10.5703125" style="938"/>
    <col min="1039" max="1046" width="0" style="938" hidden="1" customWidth="1"/>
    <col min="1047" max="1047" width="3.7109375" style="938" customWidth="1"/>
    <col min="1048" max="1048" width="3.85546875" style="938" customWidth="1"/>
    <col min="1049" max="1049" width="3.7109375" style="938" customWidth="1"/>
    <col min="1050" max="1050" width="12.7109375" style="938" customWidth="1"/>
    <col min="1051" max="1051" width="52.7109375" style="938" customWidth="1"/>
    <col min="1052" max="1055" width="0" style="938" hidden="1" customWidth="1"/>
    <col min="1056" max="1056" width="12.28515625" style="938" customWidth="1"/>
    <col min="1057" max="1057" width="6.42578125" style="938" customWidth="1"/>
    <col min="1058" max="1058" width="12.28515625" style="938" customWidth="1"/>
    <col min="1059" max="1059" width="0" style="938" hidden="1" customWidth="1"/>
    <col min="1060" max="1060" width="3.7109375" style="938" customWidth="1"/>
    <col min="1061" max="1061" width="11.140625" style="938" bestFit="1" customWidth="1"/>
    <col min="1062" max="1063" width="10.5703125" style="938"/>
    <col min="1064" max="1064" width="11.140625" style="938" customWidth="1"/>
    <col min="1065" max="1294" width="10.5703125" style="938"/>
    <col min="1295" max="1302" width="0" style="938" hidden="1" customWidth="1"/>
    <col min="1303" max="1303" width="3.7109375" style="938" customWidth="1"/>
    <col min="1304" max="1304" width="3.85546875" style="938" customWidth="1"/>
    <col min="1305" max="1305" width="3.7109375" style="938" customWidth="1"/>
    <col min="1306" max="1306" width="12.7109375" style="938" customWidth="1"/>
    <col min="1307" max="1307" width="52.7109375" style="938" customWidth="1"/>
    <col min="1308" max="1311" width="0" style="938" hidden="1" customWidth="1"/>
    <col min="1312" max="1312" width="12.28515625" style="938" customWidth="1"/>
    <col min="1313" max="1313" width="6.42578125" style="938" customWidth="1"/>
    <col min="1314" max="1314" width="12.28515625" style="938" customWidth="1"/>
    <col min="1315" max="1315" width="0" style="938" hidden="1" customWidth="1"/>
    <col min="1316" max="1316" width="3.7109375" style="938" customWidth="1"/>
    <col min="1317" max="1317" width="11.140625" style="938" bestFit="1" customWidth="1"/>
    <col min="1318" max="1319" width="10.5703125" style="938"/>
    <col min="1320" max="1320" width="11.140625" style="938" customWidth="1"/>
    <col min="1321" max="1550" width="10.5703125" style="938"/>
    <col min="1551" max="1558" width="0" style="938" hidden="1" customWidth="1"/>
    <col min="1559" max="1559" width="3.7109375" style="938" customWidth="1"/>
    <col min="1560" max="1560" width="3.85546875" style="938" customWidth="1"/>
    <col min="1561" max="1561" width="3.7109375" style="938" customWidth="1"/>
    <col min="1562" max="1562" width="12.7109375" style="938" customWidth="1"/>
    <col min="1563" max="1563" width="52.7109375" style="938" customWidth="1"/>
    <col min="1564" max="1567" width="0" style="938" hidden="1" customWidth="1"/>
    <col min="1568" max="1568" width="12.28515625" style="938" customWidth="1"/>
    <col min="1569" max="1569" width="6.42578125" style="938" customWidth="1"/>
    <col min="1570" max="1570" width="12.28515625" style="938" customWidth="1"/>
    <col min="1571" max="1571" width="0" style="938" hidden="1" customWidth="1"/>
    <col min="1572" max="1572" width="3.7109375" style="938" customWidth="1"/>
    <col min="1573" max="1573" width="11.140625" style="938" bestFit="1" customWidth="1"/>
    <col min="1574" max="1575" width="10.5703125" style="938"/>
    <col min="1576" max="1576" width="11.140625" style="938" customWidth="1"/>
    <col min="1577" max="1806" width="10.5703125" style="938"/>
    <col min="1807" max="1814" width="0" style="938" hidden="1" customWidth="1"/>
    <col min="1815" max="1815" width="3.7109375" style="938" customWidth="1"/>
    <col min="1816" max="1816" width="3.85546875" style="938" customWidth="1"/>
    <col min="1817" max="1817" width="3.7109375" style="938" customWidth="1"/>
    <col min="1818" max="1818" width="12.7109375" style="938" customWidth="1"/>
    <col min="1819" max="1819" width="52.7109375" style="938" customWidth="1"/>
    <col min="1820" max="1823" width="0" style="938" hidden="1" customWidth="1"/>
    <col min="1824" max="1824" width="12.28515625" style="938" customWidth="1"/>
    <col min="1825" max="1825" width="6.42578125" style="938" customWidth="1"/>
    <col min="1826" max="1826" width="12.28515625" style="938" customWidth="1"/>
    <col min="1827" max="1827" width="0" style="938" hidden="1" customWidth="1"/>
    <col min="1828" max="1828" width="3.7109375" style="938" customWidth="1"/>
    <col min="1829" max="1829" width="11.140625" style="938" bestFit="1" customWidth="1"/>
    <col min="1830" max="1831" width="10.5703125" style="938"/>
    <col min="1832" max="1832" width="11.140625" style="938" customWidth="1"/>
    <col min="1833" max="2062" width="10.5703125" style="938"/>
    <col min="2063" max="2070" width="0" style="938" hidden="1" customWidth="1"/>
    <col min="2071" max="2071" width="3.7109375" style="938" customWidth="1"/>
    <col min="2072" max="2072" width="3.85546875" style="938" customWidth="1"/>
    <col min="2073" max="2073" width="3.7109375" style="938" customWidth="1"/>
    <col min="2074" max="2074" width="12.7109375" style="938" customWidth="1"/>
    <col min="2075" max="2075" width="52.7109375" style="938" customWidth="1"/>
    <col min="2076" max="2079" width="0" style="938" hidden="1" customWidth="1"/>
    <col min="2080" max="2080" width="12.28515625" style="938" customWidth="1"/>
    <col min="2081" max="2081" width="6.42578125" style="938" customWidth="1"/>
    <col min="2082" max="2082" width="12.28515625" style="938" customWidth="1"/>
    <col min="2083" max="2083" width="0" style="938" hidden="1" customWidth="1"/>
    <col min="2084" max="2084" width="3.7109375" style="938" customWidth="1"/>
    <col min="2085" max="2085" width="11.140625" style="938" bestFit="1" customWidth="1"/>
    <col min="2086" max="2087" width="10.5703125" style="938"/>
    <col min="2088" max="2088" width="11.140625" style="938" customWidth="1"/>
    <col min="2089" max="2318" width="10.5703125" style="938"/>
    <col min="2319" max="2326" width="0" style="938" hidden="1" customWidth="1"/>
    <col min="2327" max="2327" width="3.7109375" style="938" customWidth="1"/>
    <col min="2328" max="2328" width="3.85546875" style="938" customWidth="1"/>
    <col min="2329" max="2329" width="3.7109375" style="938" customWidth="1"/>
    <col min="2330" max="2330" width="12.7109375" style="938" customWidth="1"/>
    <col min="2331" max="2331" width="52.7109375" style="938" customWidth="1"/>
    <col min="2332" max="2335" width="0" style="938" hidden="1" customWidth="1"/>
    <col min="2336" max="2336" width="12.28515625" style="938" customWidth="1"/>
    <col min="2337" max="2337" width="6.42578125" style="938" customWidth="1"/>
    <col min="2338" max="2338" width="12.28515625" style="938" customWidth="1"/>
    <col min="2339" max="2339" width="0" style="938" hidden="1" customWidth="1"/>
    <col min="2340" max="2340" width="3.7109375" style="938" customWidth="1"/>
    <col min="2341" max="2341" width="11.140625" style="938" bestFit="1" customWidth="1"/>
    <col min="2342" max="2343" width="10.5703125" style="938"/>
    <col min="2344" max="2344" width="11.140625" style="938" customWidth="1"/>
    <col min="2345" max="2574" width="10.5703125" style="938"/>
    <col min="2575" max="2582" width="0" style="938" hidden="1" customWidth="1"/>
    <col min="2583" max="2583" width="3.7109375" style="938" customWidth="1"/>
    <col min="2584" max="2584" width="3.85546875" style="938" customWidth="1"/>
    <col min="2585" max="2585" width="3.7109375" style="938" customWidth="1"/>
    <col min="2586" max="2586" width="12.7109375" style="938" customWidth="1"/>
    <col min="2587" max="2587" width="52.7109375" style="938" customWidth="1"/>
    <col min="2588" max="2591" width="0" style="938" hidden="1" customWidth="1"/>
    <col min="2592" max="2592" width="12.28515625" style="938" customWidth="1"/>
    <col min="2593" max="2593" width="6.42578125" style="938" customWidth="1"/>
    <col min="2594" max="2594" width="12.28515625" style="938" customWidth="1"/>
    <col min="2595" max="2595" width="0" style="938" hidden="1" customWidth="1"/>
    <col min="2596" max="2596" width="3.7109375" style="938" customWidth="1"/>
    <col min="2597" max="2597" width="11.140625" style="938" bestFit="1" customWidth="1"/>
    <col min="2598" max="2599" width="10.5703125" style="938"/>
    <col min="2600" max="2600" width="11.140625" style="938" customWidth="1"/>
    <col min="2601" max="2830" width="10.5703125" style="938"/>
    <col min="2831" max="2838" width="0" style="938" hidden="1" customWidth="1"/>
    <col min="2839" max="2839" width="3.7109375" style="938" customWidth="1"/>
    <col min="2840" max="2840" width="3.85546875" style="938" customWidth="1"/>
    <col min="2841" max="2841" width="3.7109375" style="938" customWidth="1"/>
    <col min="2842" max="2842" width="12.7109375" style="938" customWidth="1"/>
    <col min="2843" max="2843" width="52.7109375" style="938" customWidth="1"/>
    <col min="2844" max="2847" width="0" style="938" hidden="1" customWidth="1"/>
    <col min="2848" max="2848" width="12.28515625" style="938" customWidth="1"/>
    <col min="2849" max="2849" width="6.42578125" style="938" customWidth="1"/>
    <col min="2850" max="2850" width="12.28515625" style="938" customWidth="1"/>
    <col min="2851" max="2851" width="0" style="938" hidden="1" customWidth="1"/>
    <col min="2852" max="2852" width="3.7109375" style="938" customWidth="1"/>
    <col min="2853" max="2853" width="11.140625" style="938" bestFit="1" customWidth="1"/>
    <col min="2854" max="2855" width="10.5703125" style="938"/>
    <col min="2856" max="2856" width="11.140625" style="938" customWidth="1"/>
    <col min="2857" max="3086" width="10.5703125" style="938"/>
    <col min="3087" max="3094" width="0" style="938" hidden="1" customWidth="1"/>
    <col min="3095" max="3095" width="3.7109375" style="938" customWidth="1"/>
    <col min="3096" max="3096" width="3.85546875" style="938" customWidth="1"/>
    <col min="3097" max="3097" width="3.7109375" style="938" customWidth="1"/>
    <col min="3098" max="3098" width="12.7109375" style="938" customWidth="1"/>
    <col min="3099" max="3099" width="52.7109375" style="938" customWidth="1"/>
    <col min="3100" max="3103" width="0" style="938" hidden="1" customWidth="1"/>
    <col min="3104" max="3104" width="12.28515625" style="938" customWidth="1"/>
    <col min="3105" max="3105" width="6.42578125" style="938" customWidth="1"/>
    <col min="3106" max="3106" width="12.28515625" style="938" customWidth="1"/>
    <col min="3107" max="3107" width="0" style="938" hidden="1" customWidth="1"/>
    <col min="3108" max="3108" width="3.7109375" style="938" customWidth="1"/>
    <col min="3109" max="3109" width="11.140625" style="938" bestFit="1" customWidth="1"/>
    <col min="3110" max="3111" width="10.5703125" style="938"/>
    <col min="3112" max="3112" width="11.140625" style="938" customWidth="1"/>
    <col min="3113" max="3342" width="10.5703125" style="938"/>
    <col min="3343" max="3350" width="0" style="938" hidden="1" customWidth="1"/>
    <col min="3351" max="3351" width="3.7109375" style="938" customWidth="1"/>
    <col min="3352" max="3352" width="3.85546875" style="938" customWidth="1"/>
    <col min="3353" max="3353" width="3.7109375" style="938" customWidth="1"/>
    <col min="3354" max="3354" width="12.7109375" style="938" customWidth="1"/>
    <col min="3355" max="3355" width="52.7109375" style="938" customWidth="1"/>
    <col min="3356" max="3359" width="0" style="938" hidden="1" customWidth="1"/>
    <col min="3360" max="3360" width="12.28515625" style="938" customWidth="1"/>
    <col min="3361" max="3361" width="6.42578125" style="938" customWidth="1"/>
    <col min="3362" max="3362" width="12.28515625" style="938" customWidth="1"/>
    <col min="3363" max="3363" width="0" style="938" hidden="1" customWidth="1"/>
    <col min="3364" max="3364" width="3.7109375" style="938" customWidth="1"/>
    <col min="3365" max="3365" width="11.140625" style="938" bestFit="1" customWidth="1"/>
    <col min="3366" max="3367" width="10.5703125" style="938"/>
    <col min="3368" max="3368" width="11.140625" style="938" customWidth="1"/>
    <col min="3369" max="3598" width="10.5703125" style="938"/>
    <col min="3599" max="3606" width="0" style="938" hidden="1" customWidth="1"/>
    <col min="3607" max="3607" width="3.7109375" style="938" customWidth="1"/>
    <col min="3608" max="3608" width="3.85546875" style="938" customWidth="1"/>
    <col min="3609" max="3609" width="3.7109375" style="938" customWidth="1"/>
    <col min="3610" max="3610" width="12.7109375" style="938" customWidth="1"/>
    <col min="3611" max="3611" width="52.7109375" style="938" customWidth="1"/>
    <col min="3612" max="3615" width="0" style="938" hidden="1" customWidth="1"/>
    <col min="3616" max="3616" width="12.28515625" style="938" customWidth="1"/>
    <col min="3617" max="3617" width="6.42578125" style="938" customWidth="1"/>
    <col min="3618" max="3618" width="12.28515625" style="938" customWidth="1"/>
    <col min="3619" max="3619" width="0" style="938" hidden="1" customWidth="1"/>
    <col min="3620" max="3620" width="3.7109375" style="938" customWidth="1"/>
    <col min="3621" max="3621" width="11.140625" style="938" bestFit="1" customWidth="1"/>
    <col min="3622" max="3623" width="10.5703125" style="938"/>
    <col min="3624" max="3624" width="11.140625" style="938" customWidth="1"/>
    <col min="3625" max="3854" width="10.5703125" style="938"/>
    <col min="3855" max="3862" width="0" style="938" hidden="1" customWidth="1"/>
    <col min="3863" max="3863" width="3.7109375" style="938" customWidth="1"/>
    <col min="3864" max="3864" width="3.85546875" style="938" customWidth="1"/>
    <col min="3865" max="3865" width="3.7109375" style="938" customWidth="1"/>
    <col min="3866" max="3866" width="12.7109375" style="938" customWidth="1"/>
    <col min="3867" max="3867" width="52.7109375" style="938" customWidth="1"/>
    <col min="3868" max="3871" width="0" style="938" hidden="1" customWidth="1"/>
    <col min="3872" max="3872" width="12.28515625" style="938" customWidth="1"/>
    <col min="3873" max="3873" width="6.42578125" style="938" customWidth="1"/>
    <col min="3874" max="3874" width="12.28515625" style="938" customWidth="1"/>
    <col min="3875" max="3875" width="0" style="938" hidden="1" customWidth="1"/>
    <col min="3876" max="3876" width="3.7109375" style="938" customWidth="1"/>
    <col min="3877" max="3877" width="11.140625" style="938" bestFit="1" customWidth="1"/>
    <col min="3878" max="3879" width="10.5703125" style="938"/>
    <col min="3880" max="3880" width="11.140625" style="938" customWidth="1"/>
    <col min="3881" max="4110" width="10.5703125" style="938"/>
    <col min="4111" max="4118" width="0" style="938" hidden="1" customWidth="1"/>
    <col min="4119" max="4119" width="3.7109375" style="938" customWidth="1"/>
    <col min="4120" max="4120" width="3.85546875" style="938" customWidth="1"/>
    <col min="4121" max="4121" width="3.7109375" style="938" customWidth="1"/>
    <col min="4122" max="4122" width="12.7109375" style="938" customWidth="1"/>
    <col min="4123" max="4123" width="52.7109375" style="938" customWidth="1"/>
    <col min="4124" max="4127" width="0" style="938" hidden="1" customWidth="1"/>
    <col min="4128" max="4128" width="12.28515625" style="938" customWidth="1"/>
    <col min="4129" max="4129" width="6.42578125" style="938" customWidth="1"/>
    <col min="4130" max="4130" width="12.28515625" style="938" customWidth="1"/>
    <col min="4131" max="4131" width="0" style="938" hidden="1" customWidth="1"/>
    <col min="4132" max="4132" width="3.7109375" style="938" customWidth="1"/>
    <col min="4133" max="4133" width="11.140625" style="938" bestFit="1" customWidth="1"/>
    <col min="4134" max="4135" width="10.5703125" style="938"/>
    <col min="4136" max="4136" width="11.140625" style="938" customWidth="1"/>
    <col min="4137" max="4366" width="10.5703125" style="938"/>
    <col min="4367" max="4374" width="0" style="938" hidden="1" customWidth="1"/>
    <col min="4375" max="4375" width="3.7109375" style="938" customWidth="1"/>
    <col min="4376" max="4376" width="3.85546875" style="938" customWidth="1"/>
    <col min="4377" max="4377" width="3.7109375" style="938" customWidth="1"/>
    <col min="4378" max="4378" width="12.7109375" style="938" customWidth="1"/>
    <col min="4379" max="4379" width="52.7109375" style="938" customWidth="1"/>
    <col min="4380" max="4383" width="0" style="938" hidden="1" customWidth="1"/>
    <col min="4384" max="4384" width="12.28515625" style="938" customWidth="1"/>
    <col min="4385" max="4385" width="6.42578125" style="938" customWidth="1"/>
    <col min="4386" max="4386" width="12.28515625" style="938" customWidth="1"/>
    <col min="4387" max="4387" width="0" style="938" hidden="1" customWidth="1"/>
    <col min="4388" max="4388" width="3.7109375" style="938" customWidth="1"/>
    <col min="4389" max="4389" width="11.140625" style="938" bestFit="1" customWidth="1"/>
    <col min="4390" max="4391" width="10.5703125" style="938"/>
    <col min="4392" max="4392" width="11.140625" style="938" customWidth="1"/>
    <col min="4393" max="4622" width="10.5703125" style="938"/>
    <col min="4623" max="4630" width="0" style="938" hidden="1" customWidth="1"/>
    <col min="4631" max="4631" width="3.7109375" style="938" customWidth="1"/>
    <col min="4632" max="4632" width="3.85546875" style="938" customWidth="1"/>
    <col min="4633" max="4633" width="3.7109375" style="938" customWidth="1"/>
    <col min="4634" max="4634" width="12.7109375" style="938" customWidth="1"/>
    <col min="4635" max="4635" width="52.7109375" style="938" customWidth="1"/>
    <col min="4636" max="4639" width="0" style="938" hidden="1" customWidth="1"/>
    <col min="4640" max="4640" width="12.28515625" style="938" customWidth="1"/>
    <col min="4641" max="4641" width="6.42578125" style="938" customWidth="1"/>
    <col min="4642" max="4642" width="12.28515625" style="938" customWidth="1"/>
    <col min="4643" max="4643" width="0" style="938" hidden="1" customWidth="1"/>
    <col min="4644" max="4644" width="3.7109375" style="938" customWidth="1"/>
    <col min="4645" max="4645" width="11.140625" style="938" bestFit="1" customWidth="1"/>
    <col min="4646" max="4647" width="10.5703125" style="938"/>
    <col min="4648" max="4648" width="11.140625" style="938" customWidth="1"/>
    <col min="4649" max="4878" width="10.5703125" style="938"/>
    <col min="4879" max="4886" width="0" style="938" hidden="1" customWidth="1"/>
    <col min="4887" max="4887" width="3.7109375" style="938" customWidth="1"/>
    <col min="4888" max="4888" width="3.85546875" style="938" customWidth="1"/>
    <col min="4889" max="4889" width="3.7109375" style="938" customWidth="1"/>
    <col min="4890" max="4890" width="12.7109375" style="938" customWidth="1"/>
    <col min="4891" max="4891" width="52.7109375" style="938" customWidth="1"/>
    <col min="4892" max="4895" width="0" style="938" hidden="1" customWidth="1"/>
    <col min="4896" max="4896" width="12.28515625" style="938" customWidth="1"/>
    <col min="4897" max="4897" width="6.42578125" style="938" customWidth="1"/>
    <col min="4898" max="4898" width="12.28515625" style="938" customWidth="1"/>
    <col min="4899" max="4899" width="0" style="938" hidden="1" customWidth="1"/>
    <col min="4900" max="4900" width="3.7109375" style="938" customWidth="1"/>
    <col min="4901" max="4901" width="11.140625" style="938" bestFit="1" customWidth="1"/>
    <col min="4902" max="4903" width="10.5703125" style="938"/>
    <col min="4904" max="4904" width="11.140625" style="938" customWidth="1"/>
    <col min="4905" max="5134" width="10.5703125" style="938"/>
    <col min="5135" max="5142" width="0" style="938" hidden="1" customWidth="1"/>
    <col min="5143" max="5143" width="3.7109375" style="938" customWidth="1"/>
    <col min="5144" max="5144" width="3.85546875" style="938" customWidth="1"/>
    <col min="5145" max="5145" width="3.7109375" style="938" customWidth="1"/>
    <col min="5146" max="5146" width="12.7109375" style="938" customWidth="1"/>
    <col min="5147" max="5147" width="52.7109375" style="938" customWidth="1"/>
    <col min="5148" max="5151" width="0" style="938" hidden="1" customWidth="1"/>
    <col min="5152" max="5152" width="12.28515625" style="938" customWidth="1"/>
    <col min="5153" max="5153" width="6.42578125" style="938" customWidth="1"/>
    <col min="5154" max="5154" width="12.28515625" style="938" customWidth="1"/>
    <col min="5155" max="5155" width="0" style="938" hidden="1" customWidth="1"/>
    <col min="5156" max="5156" width="3.7109375" style="938" customWidth="1"/>
    <col min="5157" max="5157" width="11.140625" style="938" bestFit="1" customWidth="1"/>
    <col min="5158" max="5159" width="10.5703125" style="938"/>
    <col min="5160" max="5160" width="11.140625" style="938" customWidth="1"/>
    <col min="5161" max="5390" width="10.5703125" style="938"/>
    <col min="5391" max="5398" width="0" style="938" hidden="1" customWidth="1"/>
    <col min="5399" max="5399" width="3.7109375" style="938" customWidth="1"/>
    <col min="5400" max="5400" width="3.85546875" style="938" customWidth="1"/>
    <col min="5401" max="5401" width="3.7109375" style="938" customWidth="1"/>
    <col min="5402" max="5402" width="12.7109375" style="938" customWidth="1"/>
    <col min="5403" max="5403" width="52.7109375" style="938" customWidth="1"/>
    <col min="5404" max="5407" width="0" style="938" hidden="1" customWidth="1"/>
    <col min="5408" max="5408" width="12.28515625" style="938" customWidth="1"/>
    <col min="5409" max="5409" width="6.42578125" style="938" customWidth="1"/>
    <col min="5410" max="5410" width="12.28515625" style="938" customWidth="1"/>
    <col min="5411" max="5411" width="0" style="938" hidden="1" customWidth="1"/>
    <col min="5412" max="5412" width="3.7109375" style="938" customWidth="1"/>
    <col min="5413" max="5413" width="11.140625" style="938" bestFit="1" customWidth="1"/>
    <col min="5414" max="5415" width="10.5703125" style="938"/>
    <col min="5416" max="5416" width="11.140625" style="938" customWidth="1"/>
    <col min="5417" max="5646" width="10.5703125" style="938"/>
    <col min="5647" max="5654" width="0" style="938" hidden="1" customWidth="1"/>
    <col min="5655" max="5655" width="3.7109375" style="938" customWidth="1"/>
    <col min="5656" max="5656" width="3.85546875" style="938" customWidth="1"/>
    <col min="5657" max="5657" width="3.7109375" style="938" customWidth="1"/>
    <col min="5658" max="5658" width="12.7109375" style="938" customWidth="1"/>
    <col min="5659" max="5659" width="52.7109375" style="938" customWidth="1"/>
    <col min="5660" max="5663" width="0" style="938" hidden="1" customWidth="1"/>
    <col min="5664" max="5664" width="12.28515625" style="938" customWidth="1"/>
    <col min="5665" max="5665" width="6.42578125" style="938" customWidth="1"/>
    <col min="5666" max="5666" width="12.28515625" style="938" customWidth="1"/>
    <col min="5667" max="5667" width="0" style="938" hidden="1" customWidth="1"/>
    <col min="5668" max="5668" width="3.7109375" style="938" customWidth="1"/>
    <col min="5669" max="5669" width="11.140625" style="938" bestFit="1" customWidth="1"/>
    <col min="5670" max="5671" width="10.5703125" style="938"/>
    <col min="5672" max="5672" width="11.140625" style="938" customWidth="1"/>
    <col min="5673" max="5902" width="10.5703125" style="938"/>
    <col min="5903" max="5910" width="0" style="938" hidden="1" customWidth="1"/>
    <col min="5911" max="5911" width="3.7109375" style="938" customWidth="1"/>
    <col min="5912" max="5912" width="3.85546875" style="938" customWidth="1"/>
    <col min="5913" max="5913" width="3.7109375" style="938" customWidth="1"/>
    <col min="5914" max="5914" width="12.7109375" style="938" customWidth="1"/>
    <col min="5915" max="5915" width="52.7109375" style="938" customWidth="1"/>
    <col min="5916" max="5919" width="0" style="938" hidden="1" customWidth="1"/>
    <col min="5920" max="5920" width="12.28515625" style="938" customWidth="1"/>
    <col min="5921" max="5921" width="6.42578125" style="938" customWidth="1"/>
    <col min="5922" max="5922" width="12.28515625" style="938" customWidth="1"/>
    <col min="5923" max="5923" width="0" style="938" hidden="1" customWidth="1"/>
    <col min="5924" max="5924" width="3.7109375" style="938" customWidth="1"/>
    <col min="5925" max="5925" width="11.140625" style="938" bestFit="1" customWidth="1"/>
    <col min="5926" max="5927" width="10.5703125" style="938"/>
    <col min="5928" max="5928" width="11.140625" style="938" customWidth="1"/>
    <col min="5929" max="6158" width="10.5703125" style="938"/>
    <col min="6159" max="6166" width="0" style="938" hidden="1" customWidth="1"/>
    <col min="6167" max="6167" width="3.7109375" style="938" customWidth="1"/>
    <col min="6168" max="6168" width="3.85546875" style="938" customWidth="1"/>
    <col min="6169" max="6169" width="3.7109375" style="938" customWidth="1"/>
    <col min="6170" max="6170" width="12.7109375" style="938" customWidth="1"/>
    <col min="6171" max="6171" width="52.7109375" style="938" customWidth="1"/>
    <col min="6172" max="6175" width="0" style="938" hidden="1" customWidth="1"/>
    <col min="6176" max="6176" width="12.28515625" style="938" customWidth="1"/>
    <col min="6177" max="6177" width="6.42578125" style="938" customWidth="1"/>
    <col min="6178" max="6178" width="12.28515625" style="938" customWidth="1"/>
    <col min="6179" max="6179" width="0" style="938" hidden="1" customWidth="1"/>
    <col min="6180" max="6180" width="3.7109375" style="938" customWidth="1"/>
    <col min="6181" max="6181" width="11.140625" style="938" bestFit="1" customWidth="1"/>
    <col min="6182" max="6183" width="10.5703125" style="938"/>
    <col min="6184" max="6184" width="11.140625" style="938" customWidth="1"/>
    <col min="6185" max="6414" width="10.5703125" style="938"/>
    <col min="6415" max="6422" width="0" style="938" hidden="1" customWidth="1"/>
    <col min="6423" max="6423" width="3.7109375" style="938" customWidth="1"/>
    <col min="6424" max="6424" width="3.85546875" style="938" customWidth="1"/>
    <col min="6425" max="6425" width="3.7109375" style="938" customWidth="1"/>
    <col min="6426" max="6426" width="12.7109375" style="938" customWidth="1"/>
    <col min="6427" max="6427" width="52.7109375" style="938" customWidth="1"/>
    <col min="6428" max="6431" width="0" style="938" hidden="1" customWidth="1"/>
    <col min="6432" max="6432" width="12.28515625" style="938" customWidth="1"/>
    <col min="6433" max="6433" width="6.42578125" style="938" customWidth="1"/>
    <col min="6434" max="6434" width="12.28515625" style="938" customWidth="1"/>
    <col min="6435" max="6435" width="0" style="938" hidden="1" customWidth="1"/>
    <col min="6436" max="6436" width="3.7109375" style="938" customWidth="1"/>
    <col min="6437" max="6437" width="11.140625" style="938" bestFit="1" customWidth="1"/>
    <col min="6438" max="6439" width="10.5703125" style="938"/>
    <col min="6440" max="6440" width="11.140625" style="938" customWidth="1"/>
    <col min="6441" max="6670" width="10.5703125" style="938"/>
    <col min="6671" max="6678" width="0" style="938" hidden="1" customWidth="1"/>
    <col min="6679" max="6679" width="3.7109375" style="938" customWidth="1"/>
    <col min="6680" max="6680" width="3.85546875" style="938" customWidth="1"/>
    <col min="6681" max="6681" width="3.7109375" style="938" customWidth="1"/>
    <col min="6682" max="6682" width="12.7109375" style="938" customWidth="1"/>
    <col min="6683" max="6683" width="52.7109375" style="938" customWidth="1"/>
    <col min="6684" max="6687" width="0" style="938" hidden="1" customWidth="1"/>
    <col min="6688" max="6688" width="12.28515625" style="938" customWidth="1"/>
    <col min="6689" max="6689" width="6.42578125" style="938" customWidth="1"/>
    <col min="6690" max="6690" width="12.28515625" style="938" customWidth="1"/>
    <col min="6691" max="6691" width="0" style="938" hidden="1" customWidth="1"/>
    <col min="6692" max="6692" width="3.7109375" style="938" customWidth="1"/>
    <col min="6693" max="6693" width="11.140625" style="938" bestFit="1" customWidth="1"/>
    <col min="6694" max="6695" width="10.5703125" style="938"/>
    <col min="6696" max="6696" width="11.140625" style="938" customWidth="1"/>
    <col min="6697" max="6926" width="10.5703125" style="938"/>
    <col min="6927" max="6934" width="0" style="938" hidden="1" customWidth="1"/>
    <col min="6935" max="6935" width="3.7109375" style="938" customWidth="1"/>
    <col min="6936" max="6936" width="3.85546875" style="938" customWidth="1"/>
    <col min="6937" max="6937" width="3.7109375" style="938" customWidth="1"/>
    <col min="6938" max="6938" width="12.7109375" style="938" customWidth="1"/>
    <col min="6939" max="6939" width="52.7109375" style="938" customWidth="1"/>
    <col min="6940" max="6943" width="0" style="938" hidden="1" customWidth="1"/>
    <col min="6944" max="6944" width="12.28515625" style="938" customWidth="1"/>
    <col min="6945" max="6945" width="6.42578125" style="938" customWidth="1"/>
    <col min="6946" max="6946" width="12.28515625" style="938" customWidth="1"/>
    <col min="6947" max="6947" width="0" style="938" hidden="1" customWidth="1"/>
    <col min="6948" max="6948" width="3.7109375" style="938" customWidth="1"/>
    <col min="6949" max="6949" width="11.140625" style="938" bestFit="1" customWidth="1"/>
    <col min="6950" max="6951" width="10.5703125" style="938"/>
    <col min="6952" max="6952" width="11.140625" style="938" customWidth="1"/>
    <col min="6953" max="7182" width="10.5703125" style="938"/>
    <col min="7183" max="7190" width="0" style="938" hidden="1" customWidth="1"/>
    <col min="7191" max="7191" width="3.7109375" style="938" customWidth="1"/>
    <col min="7192" max="7192" width="3.85546875" style="938" customWidth="1"/>
    <col min="7193" max="7193" width="3.7109375" style="938" customWidth="1"/>
    <col min="7194" max="7194" width="12.7109375" style="938" customWidth="1"/>
    <col min="7195" max="7195" width="52.7109375" style="938" customWidth="1"/>
    <col min="7196" max="7199" width="0" style="938" hidden="1" customWidth="1"/>
    <col min="7200" max="7200" width="12.28515625" style="938" customWidth="1"/>
    <col min="7201" max="7201" width="6.42578125" style="938" customWidth="1"/>
    <col min="7202" max="7202" width="12.28515625" style="938" customWidth="1"/>
    <col min="7203" max="7203" width="0" style="938" hidden="1" customWidth="1"/>
    <col min="7204" max="7204" width="3.7109375" style="938" customWidth="1"/>
    <col min="7205" max="7205" width="11.140625" style="938" bestFit="1" customWidth="1"/>
    <col min="7206" max="7207" width="10.5703125" style="938"/>
    <col min="7208" max="7208" width="11.140625" style="938" customWidth="1"/>
    <col min="7209" max="7438" width="10.5703125" style="938"/>
    <col min="7439" max="7446" width="0" style="938" hidden="1" customWidth="1"/>
    <col min="7447" max="7447" width="3.7109375" style="938" customWidth="1"/>
    <col min="7448" max="7448" width="3.85546875" style="938" customWidth="1"/>
    <col min="7449" max="7449" width="3.7109375" style="938" customWidth="1"/>
    <col min="7450" max="7450" width="12.7109375" style="938" customWidth="1"/>
    <col min="7451" max="7451" width="52.7109375" style="938" customWidth="1"/>
    <col min="7452" max="7455" width="0" style="938" hidden="1" customWidth="1"/>
    <col min="7456" max="7456" width="12.28515625" style="938" customWidth="1"/>
    <col min="7457" max="7457" width="6.42578125" style="938" customWidth="1"/>
    <col min="7458" max="7458" width="12.28515625" style="938" customWidth="1"/>
    <col min="7459" max="7459" width="0" style="938" hidden="1" customWidth="1"/>
    <col min="7460" max="7460" width="3.7109375" style="938" customWidth="1"/>
    <col min="7461" max="7461" width="11.140625" style="938" bestFit="1" customWidth="1"/>
    <col min="7462" max="7463" width="10.5703125" style="938"/>
    <col min="7464" max="7464" width="11.140625" style="938" customWidth="1"/>
    <col min="7465" max="7694" width="10.5703125" style="938"/>
    <col min="7695" max="7702" width="0" style="938" hidden="1" customWidth="1"/>
    <col min="7703" max="7703" width="3.7109375" style="938" customWidth="1"/>
    <col min="7704" max="7704" width="3.85546875" style="938" customWidth="1"/>
    <col min="7705" max="7705" width="3.7109375" style="938" customWidth="1"/>
    <col min="7706" max="7706" width="12.7109375" style="938" customWidth="1"/>
    <col min="7707" max="7707" width="52.7109375" style="938" customWidth="1"/>
    <col min="7708" max="7711" width="0" style="938" hidden="1" customWidth="1"/>
    <col min="7712" max="7712" width="12.28515625" style="938" customWidth="1"/>
    <col min="7713" max="7713" width="6.42578125" style="938" customWidth="1"/>
    <col min="7714" max="7714" width="12.28515625" style="938" customWidth="1"/>
    <col min="7715" max="7715" width="0" style="938" hidden="1" customWidth="1"/>
    <col min="7716" max="7716" width="3.7109375" style="938" customWidth="1"/>
    <col min="7717" max="7717" width="11.140625" style="938" bestFit="1" customWidth="1"/>
    <col min="7718" max="7719" width="10.5703125" style="938"/>
    <col min="7720" max="7720" width="11.140625" style="938" customWidth="1"/>
    <col min="7721" max="7950" width="10.5703125" style="938"/>
    <col min="7951" max="7958" width="0" style="938" hidden="1" customWidth="1"/>
    <col min="7959" max="7959" width="3.7109375" style="938" customWidth="1"/>
    <col min="7960" max="7960" width="3.85546875" style="938" customWidth="1"/>
    <col min="7961" max="7961" width="3.7109375" style="938" customWidth="1"/>
    <col min="7962" max="7962" width="12.7109375" style="938" customWidth="1"/>
    <col min="7963" max="7963" width="52.7109375" style="938" customWidth="1"/>
    <col min="7964" max="7967" width="0" style="938" hidden="1" customWidth="1"/>
    <col min="7968" max="7968" width="12.28515625" style="938" customWidth="1"/>
    <col min="7969" max="7969" width="6.42578125" style="938" customWidth="1"/>
    <col min="7970" max="7970" width="12.28515625" style="938" customWidth="1"/>
    <col min="7971" max="7971" width="0" style="938" hidden="1" customWidth="1"/>
    <col min="7972" max="7972" width="3.7109375" style="938" customWidth="1"/>
    <col min="7973" max="7973" width="11.140625" style="938" bestFit="1" customWidth="1"/>
    <col min="7974" max="7975" width="10.5703125" style="938"/>
    <col min="7976" max="7976" width="11.140625" style="938" customWidth="1"/>
    <col min="7977" max="8206" width="10.5703125" style="938"/>
    <col min="8207" max="8214" width="0" style="938" hidden="1" customWidth="1"/>
    <col min="8215" max="8215" width="3.7109375" style="938" customWidth="1"/>
    <col min="8216" max="8216" width="3.85546875" style="938" customWidth="1"/>
    <col min="8217" max="8217" width="3.7109375" style="938" customWidth="1"/>
    <col min="8218" max="8218" width="12.7109375" style="938" customWidth="1"/>
    <col min="8219" max="8219" width="52.7109375" style="938" customWidth="1"/>
    <col min="8220" max="8223" width="0" style="938" hidden="1" customWidth="1"/>
    <col min="8224" max="8224" width="12.28515625" style="938" customWidth="1"/>
    <col min="8225" max="8225" width="6.42578125" style="938" customWidth="1"/>
    <col min="8226" max="8226" width="12.28515625" style="938" customWidth="1"/>
    <col min="8227" max="8227" width="0" style="938" hidden="1" customWidth="1"/>
    <col min="8228" max="8228" width="3.7109375" style="938" customWidth="1"/>
    <col min="8229" max="8229" width="11.140625" style="938" bestFit="1" customWidth="1"/>
    <col min="8230" max="8231" width="10.5703125" style="938"/>
    <col min="8232" max="8232" width="11.140625" style="938" customWidth="1"/>
    <col min="8233" max="8462" width="10.5703125" style="938"/>
    <col min="8463" max="8470" width="0" style="938" hidden="1" customWidth="1"/>
    <col min="8471" max="8471" width="3.7109375" style="938" customWidth="1"/>
    <col min="8472" max="8472" width="3.85546875" style="938" customWidth="1"/>
    <col min="8473" max="8473" width="3.7109375" style="938" customWidth="1"/>
    <col min="8474" max="8474" width="12.7109375" style="938" customWidth="1"/>
    <col min="8475" max="8475" width="52.7109375" style="938" customWidth="1"/>
    <col min="8476" max="8479" width="0" style="938" hidden="1" customWidth="1"/>
    <col min="8480" max="8480" width="12.28515625" style="938" customWidth="1"/>
    <col min="8481" max="8481" width="6.42578125" style="938" customWidth="1"/>
    <col min="8482" max="8482" width="12.28515625" style="938" customWidth="1"/>
    <col min="8483" max="8483" width="0" style="938" hidden="1" customWidth="1"/>
    <col min="8484" max="8484" width="3.7109375" style="938" customWidth="1"/>
    <col min="8485" max="8485" width="11.140625" style="938" bestFit="1" customWidth="1"/>
    <col min="8486" max="8487" width="10.5703125" style="938"/>
    <col min="8488" max="8488" width="11.140625" style="938" customWidth="1"/>
    <col min="8489" max="8718" width="10.5703125" style="938"/>
    <col min="8719" max="8726" width="0" style="938" hidden="1" customWidth="1"/>
    <col min="8727" max="8727" width="3.7109375" style="938" customWidth="1"/>
    <col min="8728" max="8728" width="3.85546875" style="938" customWidth="1"/>
    <col min="8729" max="8729" width="3.7109375" style="938" customWidth="1"/>
    <col min="8730" max="8730" width="12.7109375" style="938" customWidth="1"/>
    <col min="8731" max="8731" width="52.7109375" style="938" customWidth="1"/>
    <col min="8732" max="8735" width="0" style="938" hidden="1" customWidth="1"/>
    <col min="8736" max="8736" width="12.28515625" style="938" customWidth="1"/>
    <col min="8737" max="8737" width="6.42578125" style="938" customWidth="1"/>
    <col min="8738" max="8738" width="12.28515625" style="938" customWidth="1"/>
    <col min="8739" max="8739" width="0" style="938" hidden="1" customWidth="1"/>
    <col min="8740" max="8740" width="3.7109375" style="938" customWidth="1"/>
    <col min="8741" max="8741" width="11.140625" style="938" bestFit="1" customWidth="1"/>
    <col min="8742" max="8743" width="10.5703125" style="938"/>
    <col min="8744" max="8744" width="11.140625" style="938" customWidth="1"/>
    <col min="8745" max="8974" width="10.5703125" style="938"/>
    <col min="8975" max="8982" width="0" style="938" hidden="1" customWidth="1"/>
    <col min="8983" max="8983" width="3.7109375" style="938" customWidth="1"/>
    <col min="8984" max="8984" width="3.85546875" style="938" customWidth="1"/>
    <col min="8985" max="8985" width="3.7109375" style="938" customWidth="1"/>
    <col min="8986" max="8986" width="12.7109375" style="938" customWidth="1"/>
    <col min="8987" max="8987" width="52.7109375" style="938" customWidth="1"/>
    <col min="8988" max="8991" width="0" style="938" hidden="1" customWidth="1"/>
    <col min="8992" max="8992" width="12.28515625" style="938" customWidth="1"/>
    <col min="8993" max="8993" width="6.42578125" style="938" customWidth="1"/>
    <col min="8994" max="8994" width="12.28515625" style="938" customWidth="1"/>
    <col min="8995" max="8995" width="0" style="938" hidden="1" customWidth="1"/>
    <col min="8996" max="8996" width="3.7109375" style="938" customWidth="1"/>
    <col min="8997" max="8997" width="11.140625" style="938" bestFit="1" customWidth="1"/>
    <col min="8998" max="8999" width="10.5703125" style="938"/>
    <col min="9000" max="9000" width="11.140625" style="938" customWidth="1"/>
    <col min="9001" max="9230" width="10.5703125" style="938"/>
    <col min="9231" max="9238" width="0" style="938" hidden="1" customWidth="1"/>
    <col min="9239" max="9239" width="3.7109375" style="938" customWidth="1"/>
    <col min="9240" max="9240" width="3.85546875" style="938" customWidth="1"/>
    <col min="9241" max="9241" width="3.7109375" style="938" customWidth="1"/>
    <col min="9242" max="9242" width="12.7109375" style="938" customWidth="1"/>
    <col min="9243" max="9243" width="52.7109375" style="938" customWidth="1"/>
    <col min="9244" max="9247" width="0" style="938" hidden="1" customWidth="1"/>
    <col min="9248" max="9248" width="12.28515625" style="938" customWidth="1"/>
    <col min="9249" max="9249" width="6.42578125" style="938" customWidth="1"/>
    <col min="9250" max="9250" width="12.28515625" style="938" customWidth="1"/>
    <col min="9251" max="9251" width="0" style="938" hidden="1" customWidth="1"/>
    <col min="9252" max="9252" width="3.7109375" style="938" customWidth="1"/>
    <col min="9253" max="9253" width="11.140625" style="938" bestFit="1" customWidth="1"/>
    <col min="9254" max="9255" width="10.5703125" style="938"/>
    <col min="9256" max="9256" width="11.140625" style="938" customWidth="1"/>
    <col min="9257" max="9486" width="10.5703125" style="938"/>
    <col min="9487" max="9494" width="0" style="938" hidden="1" customWidth="1"/>
    <col min="9495" max="9495" width="3.7109375" style="938" customWidth="1"/>
    <col min="9496" max="9496" width="3.85546875" style="938" customWidth="1"/>
    <col min="9497" max="9497" width="3.7109375" style="938" customWidth="1"/>
    <col min="9498" max="9498" width="12.7109375" style="938" customWidth="1"/>
    <col min="9499" max="9499" width="52.7109375" style="938" customWidth="1"/>
    <col min="9500" max="9503" width="0" style="938" hidden="1" customWidth="1"/>
    <col min="9504" max="9504" width="12.28515625" style="938" customWidth="1"/>
    <col min="9505" max="9505" width="6.42578125" style="938" customWidth="1"/>
    <col min="9506" max="9506" width="12.28515625" style="938" customWidth="1"/>
    <col min="9507" max="9507" width="0" style="938" hidden="1" customWidth="1"/>
    <col min="9508" max="9508" width="3.7109375" style="938" customWidth="1"/>
    <col min="9509" max="9509" width="11.140625" style="938" bestFit="1" customWidth="1"/>
    <col min="9510" max="9511" width="10.5703125" style="938"/>
    <col min="9512" max="9512" width="11.140625" style="938" customWidth="1"/>
    <col min="9513" max="9742" width="10.5703125" style="938"/>
    <col min="9743" max="9750" width="0" style="938" hidden="1" customWidth="1"/>
    <col min="9751" max="9751" width="3.7109375" style="938" customWidth="1"/>
    <col min="9752" max="9752" width="3.85546875" style="938" customWidth="1"/>
    <col min="9753" max="9753" width="3.7109375" style="938" customWidth="1"/>
    <col min="9754" max="9754" width="12.7109375" style="938" customWidth="1"/>
    <col min="9755" max="9755" width="52.7109375" style="938" customWidth="1"/>
    <col min="9756" max="9759" width="0" style="938" hidden="1" customWidth="1"/>
    <col min="9760" max="9760" width="12.28515625" style="938" customWidth="1"/>
    <col min="9761" max="9761" width="6.42578125" style="938" customWidth="1"/>
    <col min="9762" max="9762" width="12.28515625" style="938" customWidth="1"/>
    <col min="9763" max="9763" width="0" style="938" hidden="1" customWidth="1"/>
    <col min="9764" max="9764" width="3.7109375" style="938" customWidth="1"/>
    <col min="9765" max="9765" width="11.140625" style="938" bestFit="1" customWidth="1"/>
    <col min="9766" max="9767" width="10.5703125" style="938"/>
    <col min="9768" max="9768" width="11.140625" style="938" customWidth="1"/>
    <col min="9769" max="9998" width="10.5703125" style="938"/>
    <col min="9999" max="10006" width="0" style="938" hidden="1" customWidth="1"/>
    <col min="10007" max="10007" width="3.7109375" style="938" customWidth="1"/>
    <col min="10008" max="10008" width="3.85546875" style="938" customWidth="1"/>
    <col min="10009" max="10009" width="3.7109375" style="938" customWidth="1"/>
    <col min="10010" max="10010" width="12.7109375" style="938" customWidth="1"/>
    <col min="10011" max="10011" width="52.7109375" style="938" customWidth="1"/>
    <col min="10012" max="10015" width="0" style="938" hidden="1" customWidth="1"/>
    <col min="10016" max="10016" width="12.28515625" style="938" customWidth="1"/>
    <col min="10017" max="10017" width="6.42578125" style="938" customWidth="1"/>
    <col min="10018" max="10018" width="12.28515625" style="938" customWidth="1"/>
    <col min="10019" max="10019" width="0" style="938" hidden="1" customWidth="1"/>
    <col min="10020" max="10020" width="3.7109375" style="938" customWidth="1"/>
    <col min="10021" max="10021" width="11.140625" style="938" bestFit="1" customWidth="1"/>
    <col min="10022" max="10023" width="10.5703125" style="938"/>
    <col min="10024" max="10024" width="11.140625" style="938" customWidth="1"/>
    <col min="10025" max="10254" width="10.5703125" style="938"/>
    <col min="10255" max="10262" width="0" style="938" hidden="1" customWidth="1"/>
    <col min="10263" max="10263" width="3.7109375" style="938" customWidth="1"/>
    <col min="10264" max="10264" width="3.85546875" style="938" customWidth="1"/>
    <col min="10265" max="10265" width="3.7109375" style="938" customWidth="1"/>
    <col min="10266" max="10266" width="12.7109375" style="938" customWidth="1"/>
    <col min="10267" max="10267" width="52.7109375" style="938" customWidth="1"/>
    <col min="10268" max="10271" width="0" style="938" hidden="1" customWidth="1"/>
    <col min="10272" max="10272" width="12.28515625" style="938" customWidth="1"/>
    <col min="10273" max="10273" width="6.42578125" style="938" customWidth="1"/>
    <col min="10274" max="10274" width="12.28515625" style="938" customWidth="1"/>
    <col min="10275" max="10275" width="0" style="938" hidden="1" customWidth="1"/>
    <col min="10276" max="10276" width="3.7109375" style="938" customWidth="1"/>
    <col min="10277" max="10277" width="11.140625" style="938" bestFit="1" customWidth="1"/>
    <col min="10278" max="10279" width="10.5703125" style="938"/>
    <col min="10280" max="10280" width="11.140625" style="938" customWidth="1"/>
    <col min="10281" max="10510" width="10.5703125" style="938"/>
    <col min="10511" max="10518" width="0" style="938" hidden="1" customWidth="1"/>
    <col min="10519" max="10519" width="3.7109375" style="938" customWidth="1"/>
    <col min="10520" max="10520" width="3.85546875" style="938" customWidth="1"/>
    <col min="10521" max="10521" width="3.7109375" style="938" customWidth="1"/>
    <col min="10522" max="10522" width="12.7109375" style="938" customWidth="1"/>
    <col min="10523" max="10523" width="52.7109375" style="938" customWidth="1"/>
    <col min="10524" max="10527" width="0" style="938" hidden="1" customWidth="1"/>
    <col min="10528" max="10528" width="12.28515625" style="938" customWidth="1"/>
    <col min="10529" max="10529" width="6.42578125" style="938" customWidth="1"/>
    <col min="10530" max="10530" width="12.28515625" style="938" customWidth="1"/>
    <col min="10531" max="10531" width="0" style="938" hidden="1" customWidth="1"/>
    <col min="10532" max="10532" width="3.7109375" style="938" customWidth="1"/>
    <col min="10533" max="10533" width="11.140625" style="938" bestFit="1" customWidth="1"/>
    <col min="10534" max="10535" width="10.5703125" style="938"/>
    <col min="10536" max="10536" width="11.140625" style="938" customWidth="1"/>
    <col min="10537" max="10766" width="10.5703125" style="938"/>
    <col min="10767" max="10774" width="0" style="938" hidden="1" customWidth="1"/>
    <col min="10775" max="10775" width="3.7109375" style="938" customWidth="1"/>
    <col min="10776" max="10776" width="3.85546875" style="938" customWidth="1"/>
    <col min="10777" max="10777" width="3.7109375" style="938" customWidth="1"/>
    <col min="10778" max="10778" width="12.7109375" style="938" customWidth="1"/>
    <col min="10779" max="10779" width="52.7109375" style="938" customWidth="1"/>
    <col min="10780" max="10783" width="0" style="938" hidden="1" customWidth="1"/>
    <col min="10784" max="10784" width="12.28515625" style="938" customWidth="1"/>
    <col min="10785" max="10785" width="6.42578125" style="938" customWidth="1"/>
    <col min="10786" max="10786" width="12.28515625" style="938" customWidth="1"/>
    <col min="10787" max="10787" width="0" style="938" hidden="1" customWidth="1"/>
    <col min="10788" max="10788" width="3.7109375" style="938" customWidth="1"/>
    <col min="10789" max="10789" width="11.140625" style="938" bestFit="1" customWidth="1"/>
    <col min="10790" max="10791" width="10.5703125" style="938"/>
    <col min="10792" max="10792" width="11.140625" style="938" customWidth="1"/>
    <col min="10793" max="11022" width="10.5703125" style="938"/>
    <col min="11023" max="11030" width="0" style="938" hidden="1" customWidth="1"/>
    <col min="11031" max="11031" width="3.7109375" style="938" customWidth="1"/>
    <col min="11032" max="11032" width="3.85546875" style="938" customWidth="1"/>
    <col min="11033" max="11033" width="3.7109375" style="938" customWidth="1"/>
    <col min="11034" max="11034" width="12.7109375" style="938" customWidth="1"/>
    <col min="11035" max="11035" width="52.7109375" style="938" customWidth="1"/>
    <col min="11036" max="11039" width="0" style="938" hidden="1" customWidth="1"/>
    <col min="11040" max="11040" width="12.28515625" style="938" customWidth="1"/>
    <col min="11041" max="11041" width="6.42578125" style="938" customWidth="1"/>
    <col min="11042" max="11042" width="12.28515625" style="938" customWidth="1"/>
    <col min="11043" max="11043" width="0" style="938" hidden="1" customWidth="1"/>
    <col min="11044" max="11044" width="3.7109375" style="938" customWidth="1"/>
    <col min="11045" max="11045" width="11.140625" style="938" bestFit="1" customWidth="1"/>
    <col min="11046" max="11047" width="10.5703125" style="938"/>
    <col min="11048" max="11048" width="11.140625" style="938" customWidth="1"/>
    <col min="11049" max="11278" width="10.5703125" style="938"/>
    <col min="11279" max="11286" width="0" style="938" hidden="1" customWidth="1"/>
    <col min="11287" max="11287" width="3.7109375" style="938" customWidth="1"/>
    <col min="11288" max="11288" width="3.85546875" style="938" customWidth="1"/>
    <col min="11289" max="11289" width="3.7109375" style="938" customWidth="1"/>
    <col min="11290" max="11290" width="12.7109375" style="938" customWidth="1"/>
    <col min="11291" max="11291" width="52.7109375" style="938" customWidth="1"/>
    <col min="11292" max="11295" width="0" style="938" hidden="1" customWidth="1"/>
    <col min="11296" max="11296" width="12.28515625" style="938" customWidth="1"/>
    <col min="11297" max="11297" width="6.42578125" style="938" customWidth="1"/>
    <col min="11298" max="11298" width="12.28515625" style="938" customWidth="1"/>
    <col min="11299" max="11299" width="0" style="938" hidden="1" customWidth="1"/>
    <col min="11300" max="11300" width="3.7109375" style="938" customWidth="1"/>
    <col min="11301" max="11301" width="11.140625" style="938" bestFit="1" customWidth="1"/>
    <col min="11302" max="11303" width="10.5703125" style="938"/>
    <col min="11304" max="11304" width="11.140625" style="938" customWidth="1"/>
    <col min="11305" max="11534" width="10.5703125" style="938"/>
    <col min="11535" max="11542" width="0" style="938" hidden="1" customWidth="1"/>
    <col min="11543" max="11543" width="3.7109375" style="938" customWidth="1"/>
    <col min="11544" max="11544" width="3.85546875" style="938" customWidth="1"/>
    <col min="11545" max="11545" width="3.7109375" style="938" customWidth="1"/>
    <col min="11546" max="11546" width="12.7109375" style="938" customWidth="1"/>
    <col min="11547" max="11547" width="52.7109375" style="938" customWidth="1"/>
    <col min="11548" max="11551" width="0" style="938" hidden="1" customWidth="1"/>
    <col min="11552" max="11552" width="12.28515625" style="938" customWidth="1"/>
    <col min="11553" max="11553" width="6.42578125" style="938" customWidth="1"/>
    <col min="11554" max="11554" width="12.28515625" style="938" customWidth="1"/>
    <col min="11555" max="11555" width="0" style="938" hidden="1" customWidth="1"/>
    <col min="11556" max="11556" width="3.7109375" style="938" customWidth="1"/>
    <col min="11557" max="11557" width="11.140625" style="938" bestFit="1" customWidth="1"/>
    <col min="11558" max="11559" width="10.5703125" style="938"/>
    <col min="11560" max="11560" width="11.140625" style="938" customWidth="1"/>
    <col min="11561" max="11790" width="10.5703125" style="938"/>
    <col min="11791" max="11798" width="0" style="938" hidden="1" customWidth="1"/>
    <col min="11799" max="11799" width="3.7109375" style="938" customWidth="1"/>
    <col min="11800" max="11800" width="3.85546875" style="938" customWidth="1"/>
    <col min="11801" max="11801" width="3.7109375" style="938" customWidth="1"/>
    <col min="11802" max="11802" width="12.7109375" style="938" customWidth="1"/>
    <col min="11803" max="11803" width="52.7109375" style="938" customWidth="1"/>
    <col min="11804" max="11807" width="0" style="938" hidden="1" customWidth="1"/>
    <col min="11808" max="11808" width="12.28515625" style="938" customWidth="1"/>
    <col min="11809" max="11809" width="6.42578125" style="938" customWidth="1"/>
    <col min="11810" max="11810" width="12.28515625" style="938" customWidth="1"/>
    <col min="11811" max="11811" width="0" style="938" hidden="1" customWidth="1"/>
    <col min="11812" max="11812" width="3.7109375" style="938" customWidth="1"/>
    <col min="11813" max="11813" width="11.140625" style="938" bestFit="1" customWidth="1"/>
    <col min="11814" max="11815" width="10.5703125" style="938"/>
    <col min="11816" max="11816" width="11.140625" style="938" customWidth="1"/>
    <col min="11817" max="12046" width="10.5703125" style="938"/>
    <col min="12047" max="12054" width="0" style="938" hidden="1" customWidth="1"/>
    <col min="12055" max="12055" width="3.7109375" style="938" customWidth="1"/>
    <col min="12056" max="12056" width="3.85546875" style="938" customWidth="1"/>
    <col min="12057" max="12057" width="3.7109375" style="938" customWidth="1"/>
    <col min="12058" max="12058" width="12.7109375" style="938" customWidth="1"/>
    <col min="12059" max="12059" width="52.7109375" style="938" customWidth="1"/>
    <col min="12060" max="12063" width="0" style="938" hidden="1" customWidth="1"/>
    <col min="12064" max="12064" width="12.28515625" style="938" customWidth="1"/>
    <col min="12065" max="12065" width="6.42578125" style="938" customWidth="1"/>
    <col min="12066" max="12066" width="12.28515625" style="938" customWidth="1"/>
    <col min="12067" max="12067" width="0" style="938" hidden="1" customWidth="1"/>
    <col min="12068" max="12068" width="3.7109375" style="938" customWidth="1"/>
    <col min="12069" max="12069" width="11.140625" style="938" bestFit="1" customWidth="1"/>
    <col min="12070" max="12071" width="10.5703125" style="938"/>
    <col min="12072" max="12072" width="11.140625" style="938" customWidth="1"/>
    <col min="12073" max="12302" width="10.5703125" style="938"/>
    <col min="12303" max="12310" width="0" style="938" hidden="1" customWidth="1"/>
    <col min="12311" max="12311" width="3.7109375" style="938" customWidth="1"/>
    <col min="12312" max="12312" width="3.85546875" style="938" customWidth="1"/>
    <col min="12313" max="12313" width="3.7109375" style="938" customWidth="1"/>
    <col min="12314" max="12314" width="12.7109375" style="938" customWidth="1"/>
    <col min="12315" max="12315" width="52.7109375" style="938" customWidth="1"/>
    <col min="12316" max="12319" width="0" style="938" hidden="1" customWidth="1"/>
    <col min="12320" max="12320" width="12.28515625" style="938" customWidth="1"/>
    <col min="12321" max="12321" width="6.42578125" style="938" customWidth="1"/>
    <col min="12322" max="12322" width="12.28515625" style="938" customWidth="1"/>
    <col min="12323" max="12323" width="0" style="938" hidden="1" customWidth="1"/>
    <col min="12324" max="12324" width="3.7109375" style="938" customWidth="1"/>
    <col min="12325" max="12325" width="11.140625" style="938" bestFit="1" customWidth="1"/>
    <col min="12326" max="12327" width="10.5703125" style="938"/>
    <col min="12328" max="12328" width="11.140625" style="938" customWidth="1"/>
    <col min="12329" max="12558" width="10.5703125" style="938"/>
    <col min="12559" max="12566" width="0" style="938" hidden="1" customWidth="1"/>
    <col min="12567" max="12567" width="3.7109375" style="938" customWidth="1"/>
    <col min="12568" max="12568" width="3.85546875" style="938" customWidth="1"/>
    <col min="12569" max="12569" width="3.7109375" style="938" customWidth="1"/>
    <col min="12570" max="12570" width="12.7109375" style="938" customWidth="1"/>
    <col min="12571" max="12571" width="52.7109375" style="938" customWidth="1"/>
    <col min="12572" max="12575" width="0" style="938" hidden="1" customWidth="1"/>
    <col min="12576" max="12576" width="12.28515625" style="938" customWidth="1"/>
    <col min="12577" max="12577" width="6.42578125" style="938" customWidth="1"/>
    <col min="12578" max="12578" width="12.28515625" style="938" customWidth="1"/>
    <col min="12579" max="12579" width="0" style="938" hidden="1" customWidth="1"/>
    <col min="12580" max="12580" width="3.7109375" style="938" customWidth="1"/>
    <col min="12581" max="12581" width="11.140625" style="938" bestFit="1" customWidth="1"/>
    <col min="12582" max="12583" width="10.5703125" style="938"/>
    <col min="12584" max="12584" width="11.140625" style="938" customWidth="1"/>
    <col min="12585" max="12814" width="10.5703125" style="938"/>
    <col min="12815" max="12822" width="0" style="938" hidden="1" customWidth="1"/>
    <col min="12823" max="12823" width="3.7109375" style="938" customWidth="1"/>
    <col min="12824" max="12824" width="3.85546875" style="938" customWidth="1"/>
    <col min="12825" max="12825" width="3.7109375" style="938" customWidth="1"/>
    <col min="12826" max="12826" width="12.7109375" style="938" customWidth="1"/>
    <col min="12827" max="12827" width="52.7109375" style="938" customWidth="1"/>
    <col min="12828" max="12831" width="0" style="938" hidden="1" customWidth="1"/>
    <col min="12832" max="12832" width="12.28515625" style="938" customWidth="1"/>
    <col min="12833" max="12833" width="6.42578125" style="938" customWidth="1"/>
    <col min="12834" max="12834" width="12.28515625" style="938" customWidth="1"/>
    <col min="12835" max="12835" width="0" style="938" hidden="1" customWidth="1"/>
    <col min="12836" max="12836" width="3.7109375" style="938" customWidth="1"/>
    <col min="12837" max="12837" width="11.140625" style="938" bestFit="1" customWidth="1"/>
    <col min="12838" max="12839" width="10.5703125" style="938"/>
    <col min="12840" max="12840" width="11.140625" style="938" customWidth="1"/>
    <col min="12841" max="13070" width="10.5703125" style="938"/>
    <col min="13071" max="13078" width="0" style="938" hidden="1" customWidth="1"/>
    <col min="13079" max="13079" width="3.7109375" style="938" customWidth="1"/>
    <col min="13080" max="13080" width="3.85546875" style="938" customWidth="1"/>
    <col min="13081" max="13081" width="3.7109375" style="938" customWidth="1"/>
    <col min="13082" max="13082" width="12.7109375" style="938" customWidth="1"/>
    <col min="13083" max="13083" width="52.7109375" style="938" customWidth="1"/>
    <col min="13084" max="13087" width="0" style="938" hidden="1" customWidth="1"/>
    <col min="13088" max="13088" width="12.28515625" style="938" customWidth="1"/>
    <col min="13089" max="13089" width="6.42578125" style="938" customWidth="1"/>
    <col min="13090" max="13090" width="12.28515625" style="938" customWidth="1"/>
    <col min="13091" max="13091" width="0" style="938" hidden="1" customWidth="1"/>
    <col min="13092" max="13092" width="3.7109375" style="938" customWidth="1"/>
    <col min="13093" max="13093" width="11.140625" style="938" bestFit="1" customWidth="1"/>
    <col min="13094" max="13095" width="10.5703125" style="938"/>
    <col min="13096" max="13096" width="11.140625" style="938" customWidth="1"/>
    <col min="13097" max="13326" width="10.5703125" style="938"/>
    <col min="13327" max="13334" width="0" style="938" hidden="1" customWidth="1"/>
    <col min="13335" max="13335" width="3.7109375" style="938" customWidth="1"/>
    <col min="13336" max="13336" width="3.85546875" style="938" customWidth="1"/>
    <col min="13337" max="13337" width="3.7109375" style="938" customWidth="1"/>
    <col min="13338" max="13338" width="12.7109375" style="938" customWidth="1"/>
    <col min="13339" max="13339" width="52.7109375" style="938" customWidth="1"/>
    <col min="13340" max="13343" width="0" style="938" hidden="1" customWidth="1"/>
    <col min="13344" max="13344" width="12.28515625" style="938" customWidth="1"/>
    <col min="13345" max="13345" width="6.42578125" style="938" customWidth="1"/>
    <col min="13346" max="13346" width="12.28515625" style="938" customWidth="1"/>
    <col min="13347" max="13347" width="0" style="938" hidden="1" customWidth="1"/>
    <col min="13348" max="13348" width="3.7109375" style="938" customWidth="1"/>
    <col min="13349" max="13349" width="11.140625" style="938" bestFit="1" customWidth="1"/>
    <col min="13350" max="13351" width="10.5703125" style="938"/>
    <col min="13352" max="13352" width="11.140625" style="938" customWidth="1"/>
    <col min="13353" max="13582" width="10.5703125" style="938"/>
    <col min="13583" max="13590" width="0" style="938" hidden="1" customWidth="1"/>
    <col min="13591" max="13591" width="3.7109375" style="938" customWidth="1"/>
    <col min="13592" max="13592" width="3.85546875" style="938" customWidth="1"/>
    <col min="13593" max="13593" width="3.7109375" style="938" customWidth="1"/>
    <col min="13594" max="13594" width="12.7109375" style="938" customWidth="1"/>
    <col min="13595" max="13595" width="52.7109375" style="938" customWidth="1"/>
    <col min="13596" max="13599" width="0" style="938" hidden="1" customWidth="1"/>
    <col min="13600" max="13600" width="12.28515625" style="938" customWidth="1"/>
    <col min="13601" max="13601" width="6.42578125" style="938" customWidth="1"/>
    <col min="13602" max="13602" width="12.28515625" style="938" customWidth="1"/>
    <col min="13603" max="13603" width="0" style="938" hidden="1" customWidth="1"/>
    <col min="13604" max="13604" width="3.7109375" style="938" customWidth="1"/>
    <col min="13605" max="13605" width="11.140625" style="938" bestFit="1" customWidth="1"/>
    <col min="13606" max="13607" width="10.5703125" style="938"/>
    <col min="13608" max="13608" width="11.140625" style="938" customWidth="1"/>
    <col min="13609" max="13838" width="10.5703125" style="938"/>
    <col min="13839" max="13846" width="0" style="938" hidden="1" customWidth="1"/>
    <col min="13847" max="13847" width="3.7109375" style="938" customWidth="1"/>
    <col min="13848" max="13848" width="3.85546875" style="938" customWidth="1"/>
    <col min="13849" max="13849" width="3.7109375" style="938" customWidth="1"/>
    <col min="13850" max="13850" width="12.7109375" style="938" customWidth="1"/>
    <col min="13851" max="13851" width="52.7109375" style="938" customWidth="1"/>
    <col min="13852" max="13855" width="0" style="938" hidden="1" customWidth="1"/>
    <col min="13856" max="13856" width="12.28515625" style="938" customWidth="1"/>
    <col min="13857" max="13857" width="6.42578125" style="938" customWidth="1"/>
    <col min="13858" max="13858" width="12.28515625" style="938" customWidth="1"/>
    <col min="13859" max="13859" width="0" style="938" hidden="1" customWidth="1"/>
    <col min="13860" max="13860" width="3.7109375" style="938" customWidth="1"/>
    <col min="13861" max="13861" width="11.140625" style="938" bestFit="1" customWidth="1"/>
    <col min="13862" max="13863" width="10.5703125" style="938"/>
    <col min="13864" max="13864" width="11.140625" style="938" customWidth="1"/>
    <col min="13865" max="14094" width="10.5703125" style="938"/>
    <col min="14095" max="14102" width="0" style="938" hidden="1" customWidth="1"/>
    <col min="14103" max="14103" width="3.7109375" style="938" customWidth="1"/>
    <col min="14104" max="14104" width="3.85546875" style="938" customWidth="1"/>
    <col min="14105" max="14105" width="3.7109375" style="938" customWidth="1"/>
    <col min="14106" max="14106" width="12.7109375" style="938" customWidth="1"/>
    <col min="14107" max="14107" width="52.7109375" style="938" customWidth="1"/>
    <col min="14108" max="14111" width="0" style="938" hidden="1" customWidth="1"/>
    <col min="14112" max="14112" width="12.28515625" style="938" customWidth="1"/>
    <col min="14113" max="14113" width="6.42578125" style="938" customWidth="1"/>
    <col min="14114" max="14114" width="12.28515625" style="938" customWidth="1"/>
    <col min="14115" max="14115" width="0" style="938" hidden="1" customWidth="1"/>
    <col min="14116" max="14116" width="3.7109375" style="938" customWidth="1"/>
    <col min="14117" max="14117" width="11.140625" style="938" bestFit="1" customWidth="1"/>
    <col min="14118" max="14119" width="10.5703125" style="938"/>
    <col min="14120" max="14120" width="11.140625" style="938" customWidth="1"/>
    <col min="14121" max="14350" width="10.5703125" style="938"/>
    <col min="14351" max="14358" width="0" style="938" hidden="1" customWidth="1"/>
    <col min="14359" max="14359" width="3.7109375" style="938" customWidth="1"/>
    <col min="14360" max="14360" width="3.85546875" style="938" customWidth="1"/>
    <col min="14361" max="14361" width="3.7109375" style="938" customWidth="1"/>
    <col min="14362" max="14362" width="12.7109375" style="938" customWidth="1"/>
    <col min="14363" max="14363" width="52.7109375" style="938" customWidth="1"/>
    <col min="14364" max="14367" width="0" style="938" hidden="1" customWidth="1"/>
    <col min="14368" max="14368" width="12.28515625" style="938" customWidth="1"/>
    <col min="14369" max="14369" width="6.42578125" style="938" customWidth="1"/>
    <col min="14370" max="14370" width="12.28515625" style="938" customWidth="1"/>
    <col min="14371" max="14371" width="0" style="938" hidden="1" customWidth="1"/>
    <col min="14372" max="14372" width="3.7109375" style="938" customWidth="1"/>
    <col min="14373" max="14373" width="11.140625" style="938" bestFit="1" customWidth="1"/>
    <col min="14374" max="14375" width="10.5703125" style="938"/>
    <col min="14376" max="14376" width="11.140625" style="938" customWidth="1"/>
    <col min="14377" max="14606" width="10.5703125" style="938"/>
    <col min="14607" max="14614" width="0" style="938" hidden="1" customWidth="1"/>
    <col min="14615" max="14615" width="3.7109375" style="938" customWidth="1"/>
    <col min="14616" max="14616" width="3.85546875" style="938" customWidth="1"/>
    <col min="14617" max="14617" width="3.7109375" style="938" customWidth="1"/>
    <col min="14618" max="14618" width="12.7109375" style="938" customWidth="1"/>
    <col min="14619" max="14619" width="52.7109375" style="938" customWidth="1"/>
    <col min="14620" max="14623" width="0" style="938" hidden="1" customWidth="1"/>
    <col min="14624" max="14624" width="12.28515625" style="938" customWidth="1"/>
    <col min="14625" max="14625" width="6.42578125" style="938" customWidth="1"/>
    <col min="14626" max="14626" width="12.28515625" style="938" customWidth="1"/>
    <col min="14627" max="14627" width="0" style="938" hidden="1" customWidth="1"/>
    <col min="14628" max="14628" width="3.7109375" style="938" customWidth="1"/>
    <col min="14629" max="14629" width="11.140625" style="938" bestFit="1" customWidth="1"/>
    <col min="14630" max="14631" width="10.5703125" style="938"/>
    <col min="14632" max="14632" width="11.140625" style="938" customWidth="1"/>
    <col min="14633" max="14862" width="10.5703125" style="938"/>
    <col min="14863" max="14870" width="0" style="938" hidden="1" customWidth="1"/>
    <col min="14871" max="14871" width="3.7109375" style="938" customWidth="1"/>
    <col min="14872" max="14872" width="3.85546875" style="938" customWidth="1"/>
    <col min="14873" max="14873" width="3.7109375" style="938" customWidth="1"/>
    <col min="14874" max="14874" width="12.7109375" style="938" customWidth="1"/>
    <col min="14875" max="14875" width="52.7109375" style="938" customWidth="1"/>
    <col min="14876" max="14879" width="0" style="938" hidden="1" customWidth="1"/>
    <col min="14880" max="14880" width="12.28515625" style="938" customWidth="1"/>
    <col min="14881" max="14881" width="6.42578125" style="938" customWidth="1"/>
    <col min="14882" max="14882" width="12.28515625" style="938" customWidth="1"/>
    <col min="14883" max="14883" width="0" style="938" hidden="1" customWidth="1"/>
    <col min="14884" max="14884" width="3.7109375" style="938" customWidth="1"/>
    <col min="14885" max="14885" width="11.140625" style="938" bestFit="1" customWidth="1"/>
    <col min="14886" max="14887" width="10.5703125" style="938"/>
    <col min="14888" max="14888" width="11.140625" style="938" customWidth="1"/>
    <col min="14889" max="15118" width="10.5703125" style="938"/>
    <col min="15119" max="15126" width="0" style="938" hidden="1" customWidth="1"/>
    <col min="15127" max="15127" width="3.7109375" style="938" customWidth="1"/>
    <col min="15128" max="15128" width="3.85546875" style="938" customWidth="1"/>
    <col min="15129" max="15129" width="3.7109375" style="938" customWidth="1"/>
    <col min="15130" max="15130" width="12.7109375" style="938" customWidth="1"/>
    <col min="15131" max="15131" width="52.7109375" style="938" customWidth="1"/>
    <col min="15132" max="15135" width="0" style="938" hidden="1" customWidth="1"/>
    <col min="15136" max="15136" width="12.28515625" style="938" customWidth="1"/>
    <col min="15137" max="15137" width="6.42578125" style="938" customWidth="1"/>
    <col min="15138" max="15138" width="12.28515625" style="938" customWidth="1"/>
    <col min="15139" max="15139" width="0" style="938" hidden="1" customWidth="1"/>
    <col min="15140" max="15140" width="3.7109375" style="938" customWidth="1"/>
    <col min="15141" max="15141" width="11.140625" style="938" bestFit="1" customWidth="1"/>
    <col min="15142" max="15143" width="10.5703125" style="938"/>
    <col min="15144" max="15144" width="11.140625" style="938" customWidth="1"/>
    <col min="15145" max="15374" width="10.5703125" style="938"/>
    <col min="15375" max="15382" width="0" style="938" hidden="1" customWidth="1"/>
    <col min="15383" max="15383" width="3.7109375" style="938" customWidth="1"/>
    <col min="15384" max="15384" width="3.85546875" style="938" customWidth="1"/>
    <col min="15385" max="15385" width="3.7109375" style="938" customWidth="1"/>
    <col min="15386" max="15386" width="12.7109375" style="938" customWidth="1"/>
    <col min="15387" max="15387" width="52.7109375" style="938" customWidth="1"/>
    <col min="15388" max="15391" width="0" style="938" hidden="1" customWidth="1"/>
    <col min="15392" max="15392" width="12.28515625" style="938" customWidth="1"/>
    <col min="15393" max="15393" width="6.42578125" style="938" customWidth="1"/>
    <col min="15394" max="15394" width="12.28515625" style="938" customWidth="1"/>
    <col min="15395" max="15395" width="0" style="938" hidden="1" customWidth="1"/>
    <col min="15396" max="15396" width="3.7109375" style="938" customWidth="1"/>
    <col min="15397" max="15397" width="11.140625" style="938" bestFit="1" customWidth="1"/>
    <col min="15398" max="15399" width="10.5703125" style="938"/>
    <col min="15400" max="15400" width="11.140625" style="938" customWidth="1"/>
    <col min="15401" max="15630" width="10.5703125" style="938"/>
    <col min="15631" max="15638" width="0" style="938" hidden="1" customWidth="1"/>
    <col min="15639" max="15639" width="3.7109375" style="938" customWidth="1"/>
    <col min="15640" max="15640" width="3.85546875" style="938" customWidth="1"/>
    <col min="15641" max="15641" width="3.7109375" style="938" customWidth="1"/>
    <col min="15642" max="15642" width="12.7109375" style="938" customWidth="1"/>
    <col min="15643" max="15643" width="52.7109375" style="938" customWidth="1"/>
    <col min="15644" max="15647" width="0" style="938" hidden="1" customWidth="1"/>
    <col min="15648" max="15648" width="12.28515625" style="938" customWidth="1"/>
    <col min="15649" max="15649" width="6.42578125" style="938" customWidth="1"/>
    <col min="15650" max="15650" width="12.28515625" style="938" customWidth="1"/>
    <col min="15651" max="15651" width="0" style="938" hidden="1" customWidth="1"/>
    <col min="15652" max="15652" width="3.7109375" style="938" customWidth="1"/>
    <col min="15653" max="15653" width="11.140625" style="938" bestFit="1" customWidth="1"/>
    <col min="15654" max="15655" width="10.5703125" style="938"/>
    <col min="15656" max="15656" width="11.140625" style="938" customWidth="1"/>
    <col min="15657" max="15886" width="10.5703125" style="938"/>
    <col min="15887" max="15894" width="0" style="938" hidden="1" customWidth="1"/>
    <col min="15895" max="15895" width="3.7109375" style="938" customWidth="1"/>
    <col min="15896" max="15896" width="3.85546875" style="938" customWidth="1"/>
    <col min="15897" max="15897" width="3.7109375" style="938" customWidth="1"/>
    <col min="15898" max="15898" width="12.7109375" style="938" customWidth="1"/>
    <col min="15899" max="15899" width="52.7109375" style="938" customWidth="1"/>
    <col min="15900" max="15903" width="0" style="938" hidden="1" customWidth="1"/>
    <col min="15904" max="15904" width="12.28515625" style="938" customWidth="1"/>
    <col min="15905" max="15905" width="6.42578125" style="938" customWidth="1"/>
    <col min="15906" max="15906" width="12.28515625" style="938" customWidth="1"/>
    <col min="15907" max="15907" width="0" style="938" hidden="1" customWidth="1"/>
    <col min="15908" max="15908" width="3.7109375" style="938" customWidth="1"/>
    <col min="15909" max="15909" width="11.140625" style="938" bestFit="1" customWidth="1"/>
    <col min="15910" max="15911" width="10.5703125" style="938"/>
    <col min="15912" max="15912" width="11.140625" style="938" customWidth="1"/>
    <col min="15913" max="16142" width="10.5703125" style="938"/>
    <col min="16143" max="16150" width="0" style="938" hidden="1" customWidth="1"/>
    <col min="16151" max="16151" width="3.7109375" style="938" customWidth="1"/>
    <col min="16152" max="16152" width="3.85546875" style="938" customWidth="1"/>
    <col min="16153" max="16153" width="3.7109375" style="938" customWidth="1"/>
    <col min="16154" max="16154" width="12.7109375" style="938" customWidth="1"/>
    <col min="16155" max="16155" width="52.7109375" style="938" customWidth="1"/>
    <col min="16156" max="16159" width="0" style="938" hidden="1" customWidth="1"/>
    <col min="16160" max="16160" width="12.28515625" style="938" customWidth="1"/>
    <col min="16161" max="16161" width="6.42578125" style="938" customWidth="1"/>
    <col min="16162" max="16162" width="12.28515625" style="938" customWidth="1"/>
    <col min="16163" max="16163" width="0" style="938" hidden="1" customWidth="1"/>
    <col min="16164" max="16164" width="3.7109375" style="938" customWidth="1"/>
    <col min="16165" max="16165" width="11.140625" style="938" bestFit="1" customWidth="1"/>
    <col min="16166" max="16167" width="10.5703125" style="938"/>
    <col min="16168" max="16168" width="11.140625" style="938" customWidth="1"/>
    <col min="16169" max="16384" width="10.5703125" style="938"/>
  </cols>
  <sheetData>
    <row r="1" spans="1:48" hidden="1">
      <c r="Q1" s="731"/>
      <c r="R1" s="731"/>
      <c r="X1" s="731"/>
      <c r="Y1" s="731"/>
      <c r="AE1" s="731"/>
      <c r="AF1" s="731"/>
    </row>
    <row r="2" spans="1:48" hidden="1">
      <c r="U2" s="731"/>
      <c r="AB2" s="731"/>
      <c r="AI2" s="731"/>
    </row>
    <row r="3" spans="1:48" hidden="1"/>
    <row r="4" spans="1:48"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row>
    <row r="5" spans="1:48" ht="26.1" customHeight="1">
      <c r="J5" s="943"/>
      <c r="K5" s="943"/>
      <c r="L5" s="1295" t="s">
        <v>717</v>
      </c>
      <c r="M5" s="1295"/>
      <c r="N5" s="1295"/>
      <c r="O5" s="1295"/>
      <c r="P5" s="1295"/>
      <c r="Q5" s="1295"/>
      <c r="R5" s="1295"/>
      <c r="S5" s="1295"/>
      <c r="T5" s="1295"/>
      <c r="U5" s="633"/>
      <c r="V5" s="633"/>
      <c r="W5" s="633"/>
      <c r="X5" s="633"/>
      <c r="Y5" s="633"/>
      <c r="Z5" s="633"/>
      <c r="AA5" s="633"/>
      <c r="AB5" s="633"/>
      <c r="AC5" s="633"/>
      <c r="AD5" s="633"/>
      <c r="AE5" s="633"/>
      <c r="AF5" s="633"/>
      <c r="AG5" s="633"/>
      <c r="AH5" s="633"/>
      <c r="AI5" s="633"/>
    </row>
    <row r="6" spans="1:48"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946"/>
    </row>
    <row r="7" spans="1:48" s="746" customFormat="1" ht="11.25" hidden="1">
      <c r="A7" s="1121"/>
      <c r="B7" s="1121"/>
      <c r="C7" s="1121"/>
      <c r="D7" s="1121"/>
      <c r="E7" s="1121"/>
      <c r="F7" s="1121"/>
      <c r="G7" s="1121"/>
      <c r="H7" s="1121"/>
      <c r="L7" s="1171"/>
      <c r="M7" s="1046"/>
      <c r="O7" s="1301"/>
      <c r="P7" s="1301"/>
      <c r="Q7" s="1301"/>
      <c r="R7" s="1301"/>
      <c r="S7" s="1301"/>
      <c r="T7" s="1301"/>
      <c r="U7" s="780"/>
      <c r="V7"/>
      <c r="W7"/>
      <c r="X7"/>
      <c r="Y7"/>
      <c r="Z7"/>
      <c r="AA7"/>
      <c r="AB7"/>
      <c r="AC7"/>
      <c r="AD7"/>
      <c r="AE7"/>
      <c r="AF7"/>
      <c r="AG7"/>
      <c r="AH7"/>
      <c r="AI7"/>
      <c r="AJ7" s="780"/>
      <c r="AL7" s="1121"/>
      <c r="AM7" s="1121"/>
      <c r="AN7" s="1121"/>
      <c r="AO7" s="1121"/>
      <c r="AP7" s="1121"/>
    </row>
    <row r="8" spans="1:48"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730"/>
      <c r="V8"/>
      <c r="W8"/>
      <c r="X8"/>
      <c r="Y8"/>
      <c r="Z8"/>
      <c r="AA8"/>
      <c r="AB8"/>
      <c r="AC8"/>
      <c r="AD8"/>
      <c r="AE8"/>
      <c r="AF8"/>
      <c r="AG8"/>
      <c r="AH8"/>
      <c r="AI8"/>
      <c r="AJ8" s="730"/>
      <c r="AK8" s="489"/>
      <c r="AL8" s="961"/>
      <c r="AM8" s="961"/>
      <c r="AN8" s="961"/>
      <c r="AO8" s="961"/>
      <c r="AP8" s="961"/>
      <c r="AQ8" s="961"/>
      <c r="AR8" s="961"/>
      <c r="AS8" s="961"/>
      <c r="AT8" s="961"/>
      <c r="AU8" s="961"/>
      <c r="AV8" s="961"/>
    </row>
    <row r="9" spans="1:48"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730"/>
      <c r="V9"/>
      <c r="W9"/>
      <c r="X9"/>
      <c r="Y9"/>
      <c r="Z9"/>
      <c r="AA9"/>
      <c r="AB9"/>
      <c r="AC9"/>
      <c r="AD9"/>
      <c r="AE9"/>
      <c r="AF9"/>
      <c r="AG9"/>
      <c r="AH9"/>
      <c r="AI9"/>
      <c r="AJ9" s="730"/>
      <c r="AK9" s="489"/>
      <c r="AL9" s="961"/>
      <c r="AM9" s="961"/>
      <c r="AN9" s="961"/>
      <c r="AO9" s="961"/>
      <c r="AP9" s="961"/>
      <c r="AQ9" s="961"/>
      <c r="AR9" s="961"/>
      <c r="AS9" s="961"/>
      <c r="AT9" s="961"/>
      <c r="AU9" s="961"/>
      <c r="AV9" s="961"/>
    </row>
    <row r="10" spans="1:48" s="746" customFormat="1" ht="11.25" hidden="1">
      <c r="A10" s="1121"/>
      <c r="B10" s="1121"/>
      <c r="C10" s="1121"/>
      <c r="D10" s="1121"/>
      <c r="E10" s="1121"/>
      <c r="F10" s="1121"/>
      <c r="G10" s="1121"/>
      <c r="H10" s="1121"/>
      <c r="L10" s="1171"/>
      <c r="M10" s="1046"/>
      <c r="O10" s="1301"/>
      <c r="P10" s="1301"/>
      <c r="Q10" s="1301"/>
      <c r="R10" s="1301"/>
      <c r="S10" s="1301"/>
      <c r="T10" s="1301"/>
      <c r="U10" s="780"/>
      <c r="V10"/>
      <c r="W10"/>
      <c r="X10"/>
      <c r="Y10"/>
      <c r="Z10"/>
      <c r="AA10"/>
      <c r="AB10"/>
      <c r="AC10"/>
      <c r="AD10"/>
      <c r="AE10"/>
      <c r="AF10"/>
      <c r="AG10"/>
      <c r="AH10"/>
      <c r="AI10"/>
      <c r="AJ10" s="780"/>
      <c r="AL10" s="1121"/>
      <c r="AM10" s="1121"/>
      <c r="AN10" s="1121"/>
      <c r="AO10" s="1121"/>
      <c r="AP10" s="1121"/>
    </row>
    <row r="11" spans="1:48" s="955" customFormat="1" ht="11.25" hidden="1">
      <c r="A11" s="961"/>
      <c r="B11" s="961"/>
      <c r="C11" s="961"/>
      <c r="D11" s="961"/>
      <c r="E11" s="961"/>
      <c r="F11" s="961"/>
      <c r="G11" s="961"/>
      <c r="H11" s="961"/>
      <c r="L11" s="1296"/>
      <c r="M11" s="1296"/>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L11" s="961"/>
      <c r="AM11" s="961"/>
      <c r="AN11" s="961"/>
      <c r="AO11" s="961"/>
      <c r="AP11" s="961"/>
      <c r="AQ11" s="961"/>
      <c r="AR11" s="961"/>
      <c r="AS11" s="961"/>
      <c r="AT11" s="961"/>
      <c r="AU11" s="961"/>
      <c r="AV11" s="961"/>
    </row>
    <row r="12" spans="1:48">
      <c r="J12" s="943"/>
      <c r="K12" s="943"/>
      <c r="L12" s="939"/>
      <c r="M12" s="939"/>
      <c r="N12" s="472"/>
      <c r="O12" s="1303"/>
      <c r="P12" s="1303"/>
      <c r="Q12" s="1303"/>
      <c r="R12" s="1303"/>
      <c r="S12" s="1303"/>
      <c r="T12" s="1303"/>
      <c r="U12" s="1303"/>
      <c r="V12" s="1303" t="s">
        <v>1611</v>
      </c>
      <c r="W12" s="1303"/>
      <c r="X12" s="1303"/>
      <c r="Y12" s="1303"/>
      <c r="Z12" s="1303"/>
      <c r="AA12" s="1303"/>
      <c r="AB12" s="1303"/>
      <c r="AC12" s="1303" t="s">
        <v>1611</v>
      </c>
      <c r="AD12" s="1303"/>
      <c r="AE12" s="1303"/>
      <c r="AF12" s="1303"/>
      <c r="AG12" s="1303"/>
      <c r="AH12" s="1303"/>
      <c r="AI12" s="1303"/>
    </row>
    <row r="13" spans="1:48">
      <c r="J13" s="943"/>
      <c r="K13" s="943"/>
      <c r="L13" s="1228" t="s">
        <v>445</v>
      </c>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t="s">
        <v>446</v>
      </c>
    </row>
    <row r="14" spans="1:48" ht="14.25" customHeight="1">
      <c r="J14" s="943"/>
      <c r="K14" s="943"/>
      <c r="L14" s="1309" t="s">
        <v>91</v>
      </c>
      <c r="M14" s="1309" t="s">
        <v>602</v>
      </c>
      <c r="N14" s="630"/>
      <c r="O14" s="1310" t="s">
        <v>604</v>
      </c>
      <c r="P14" s="1311"/>
      <c r="Q14" s="1311"/>
      <c r="R14" s="1311"/>
      <c r="S14" s="1311"/>
      <c r="T14" s="1312"/>
      <c r="U14" s="1292" t="s">
        <v>339</v>
      </c>
      <c r="V14" s="1310" t="s">
        <v>604</v>
      </c>
      <c r="W14" s="1311"/>
      <c r="X14" s="1311"/>
      <c r="Y14" s="1311"/>
      <c r="Z14" s="1311"/>
      <c r="AA14" s="1312"/>
      <c r="AB14" s="1292" t="s">
        <v>339</v>
      </c>
      <c r="AC14" s="1310" t="s">
        <v>604</v>
      </c>
      <c r="AD14" s="1311"/>
      <c r="AE14" s="1311"/>
      <c r="AF14" s="1311"/>
      <c r="AG14" s="1311"/>
      <c r="AH14" s="1312"/>
      <c r="AI14" s="1292" t="s">
        <v>339</v>
      </c>
      <c r="AJ14" s="1306" t="s">
        <v>274</v>
      </c>
      <c r="AK14" s="1228"/>
    </row>
    <row r="15" spans="1:48" ht="14.25" customHeight="1">
      <c r="J15" s="943"/>
      <c r="K15" s="943"/>
      <c r="L15" s="1309"/>
      <c r="M15" s="1309"/>
      <c r="N15" s="631"/>
      <c r="O15" s="1315" t="s">
        <v>578</v>
      </c>
      <c r="P15" s="1313" t="s">
        <v>270</v>
      </c>
      <c r="Q15" s="1314"/>
      <c r="R15" s="1289" t="s">
        <v>615</v>
      </c>
      <c r="S15" s="1290"/>
      <c r="T15" s="1291"/>
      <c r="U15" s="1293"/>
      <c r="V15" s="1315" t="s">
        <v>578</v>
      </c>
      <c r="W15" s="1313" t="s">
        <v>270</v>
      </c>
      <c r="X15" s="1314"/>
      <c r="Y15" s="1289" t="s">
        <v>615</v>
      </c>
      <c r="Z15" s="1290"/>
      <c r="AA15" s="1291"/>
      <c r="AB15" s="1293"/>
      <c r="AC15" s="1315" t="s">
        <v>578</v>
      </c>
      <c r="AD15" s="1313" t="s">
        <v>270</v>
      </c>
      <c r="AE15" s="1314"/>
      <c r="AF15" s="1289" t="s">
        <v>615</v>
      </c>
      <c r="AG15" s="1290"/>
      <c r="AH15" s="1291"/>
      <c r="AI15" s="1293"/>
      <c r="AJ15" s="1307"/>
      <c r="AK15" s="1228"/>
    </row>
    <row r="16" spans="1:48" ht="33.75" customHeight="1">
      <c r="J16" s="943"/>
      <c r="K16" s="943"/>
      <c r="L16" s="1309"/>
      <c r="M16" s="1309"/>
      <c r="N16" s="632"/>
      <c r="O16" s="1316"/>
      <c r="P16" s="719" t="s">
        <v>579</v>
      </c>
      <c r="Q16" s="719" t="s">
        <v>6</v>
      </c>
      <c r="R16" s="976" t="s">
        <v>273</v>
      </c>
      <c r="S16" s="1304" t="s">
        <v>272</v>
      </c>
      <c r="T16" s="1305"/>
      <c r="U16" s="1294"/>
      <c r="V16" s="1316"/>
      <c r="W16" s="719" t="s">
        <v>579</v>
      </c>
      <c r="X16" s="719" t="s">
        <v>6</v>
      </c>
      <c r="Y16" s="1192" t="s">
        <v>273</v>
      </c>
      <c r="Z16" s="1304" t="s">
        <v>272</v>
      </c>
      <c r="AA16" s="1305"/>
      <c r="AB16" s="1294"/>
      <c r="AC16" s="1316"/>
      <c r="AD16" s="719" t="s">
        <v>579</v>
      </c>
      <c r="AE16" s="719" t="s">
        <v>6</v>
      </c>
      <c r="AF16" s="1192" t="s">
        <v>273</v>
      </c>
      <c r="AG16" s="1304" t="s">
        <v>272</v>
      </c>
      <c r="AH16" s="1305"/>
      <c r="AI16" s="1294"/>
      <c r="AJ16" s="1308"/>
      <c r="AK16" s="1228"/>
    </row>
    <row r="17" spans="1:50">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1191">
        <f ca="1">OFFSET(V17,0,-1)+1</f>
        <v>9</v>
      </c>
      <c r="W17" s="1191">
        <f ca="1">OFFSET(W17,0,-1)+1</f>
        <v>10</v>
      </c>
      <c r="X17" s="1191">
        <f ca="1">OFFSET(X17,0,-1)+1</f>
        <v>11</v>
      </c>
      <c r="Y17" s="1191">
        <f ca="1">OFFSET(Y17,0,-1)+1</f>
        <v>12</v>
      </c>
      <c r="Z17" s="1297">
        <f ca="1">OFFSET(Z17,0,-1)+1</f>
        <v>13</v>
      </c>
      <c r="AA17" s="1297"/>
      <c r="AB17" s="1191">
        <f ca="1">OFFSET(AB17,0,-2)+1</f>
        <v>14</v>
      </c>
      <c r="AC17" s="1191">
        <f ca="1">OFFSET(AC17,0,-1)+1</f>
        <v>15</v>
      </c>
      <c r="AD17" s="1191">
        <f ca="1">OFFSET(AD17,0,-1)+1</f>
        <v>16</v>
      </c>
      <c r="AE17" s="1191">
        <f ca="1">OFFSET(AE17,0,-1)+1</f>
        <v>17</v>
      </c>
      <c r="AF17" s="1191">
        <f ca="1">OFFSET(AF17,0,-1)+1</f>
        <v>18</v>
      </c>
      <c r="AG17" s="1297">
        <f ca="1">OFFSET(AG17,0,-1)+1</f>
        <v>19</v>
      </c>
      <c r="AH17" s="1297"/>
      <c r="AI17" s="1191">
        <f ca="1">OFFSET(AI17,0,-2)+1</f>
        <v>20</v>
      </c>
      <c r="AJ17" s="618">
        <f ca="1">OFFSET(AJ17,0,-1)</f>
        <v>20</v>
      </c>
      <c r="AK17" s="973">
        <f ca="1">OFFSET(AK17,0,-1)+1</f>
        <v>21</v>
      </c>
    </row>
    <row r="18" spans="1:50" ht="22.5">
      <c r="A18" s="1280">
        <v>1</v>
      </c>
      <c r="B18" s="963"/>
      <c r="C18" s="963"/>
      <c r="D18" s="963"/>
      <c r="E18" s="929"/>
      <c r="F18" s="974"/>
      <c r="G18" s="974"/>
      <c r="H18" s="974"/>
      <c r="I18" s="931"/>
      <c r="J18" s="927"/>
      <c r="K18" s="911"/>
      <c r="L18" s="978">
        <f>mergeValue(A18)</f>
        <v>1</v>
      </c>
      <c r="M18" s="610" t="s">
        <v>19</v>
      </c>
      <c r="N18" s="615"/>
      <c r="O18" s="1281" t="str">
        <f>IF('Перечень тарифов'!J21="","","" &amp; 'Перечень тарифов'!J21 &amp; "")</f>
        <v>Тариф на тепловую энергию, поставляемую АО "Орелгортеплоэнерго" в теплоносителе "Горячая вода" для потребителей г. Орла</v>
      </c>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129" t="s">
        <v>718</v>
      </c>
      <c r="AM18" s="777"/>
      <c r="AN18" s="777" t="str">
        <f t="shared" ref="AN18:AN28" si="0">IF(M18="","",M18 )</f>
        <v>Наименование тарифа</v>
      </c>
      <c r="AO18" s="777"/>
      <c r="AP18" s="777"/>
      <c r="AQ18" s="777"/>
      <c r="AW18" s="956"/>
      <c r="AX18" s="956"/>
    </row>
    <row r="19" spans="1:50" ht="22.5">
      <c r="A19" s="1280"/>
      <c r="B19" s="1280">
        <v>1</v>
      </c>
      <c r="C19" s="963"/>
      <c r="D19" s="963"/>
      <c r="E19" s="974"/>
      <c r="F19" s="974"/>
      <c r="G19" s="974"/>
      <c r="H19" s="974"/>
      <c r="I19" s="969"/>
      <c r="J19" s="902"/>
      <c r="K19" s="905"/>
      <c r="L19" s="978" t="str">
        <f>mergeValue(A19) &amp;"."&amp; mergeValue(B19)</f>
        <v>1.1</v>
      </c>
      <c r="M19" s="658" t="s">
        <v>15</v>
      </c>
      <c r="N19" s="615"/>
      <c r="O19" s="1281" t="str">
        <f>IF('Перечень тарифов'!N21="","","" &amp; 'Перечень тарифов'!N21 &amp; "")</f>
        <v>Город Орёл, Город Орёл (54701000);</v>
      </c>
      <c r="P19" s="1281"/>
      <c r="Q19" s="1281"/>
      <c r="R19" s="1281"/>
      <c r="S19" s="1281"/>
      <c r="T19" s="1281"/>
      <c r="U19" s="1281"/>
      <c r="V19" s="1281"/>
      <c r="W19" s="1281"/>
      <c r="X19" s="1281"/>
      <c r="Y19" s="1281"/>
      <c r="Z19" s="1281"/>
      <c r="AA19" s="1281"/>
      <c r="AB19" s="1281"/>
      <c r="AC19" s="1281"/>
      <c r="AD19" s="1281"/>
      <c r="AE19" s="1281"/>
      <c r="AF19" s="1281"/>
      <c r="AG19" s="1281"/>
      <c r="AH19" s="1281"/>
      <c r="AI19" s="1281"/>
      <c r="AJ19" s="1281"/>
      <c r="AK19" s="1129" t="s">
        <v>459</v>
      </c>
      <c r="AM19" s="777"/>
      <c r="AN19" s="777" t="str">
        <f t="shared" si="0"/>
        <v>Территория действия тарифа</v>
      </c>
      <c r="AO19" s="777"/>
      <c r="AP19" s="777"/>
      <c r="AQ19" s="777"/>
      <c r="AW19" s="956"/>
      <c r="AX19" s="956"/>
    </row>
    <row r="20" spans="1:50" hidden="1">
      <c r="A20" s="1280"/>
      <c r="B20" s="1280"/>
      <c r="C20" s="1280">
        <v>1</v>
      </c>
      <c r="D20" s="963"/>
      <c r="E20" s="974"/>
      <c r="F20" s="974"/>
      <c r="G20" s="974"/>
      <c r="H20" s="974"/>
      <c r="I20" s="910"/>
      <c r="J20" s="902"/>
      <c r="K20" s="905"/>
      <c r="L20" s="978" t="str">
        <f>mergeValue(A20) &amp;"."&amp; mergeValue(B20)&amp;"."&amp; mergeValue(C20)</f>
        <v>1.1.1</v>
      </c>
      <c r="M20" s="659"/>
      <c r="N20" s="615"/>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129"/>
      <c r="AM20" s="777"/>
      <c r="AN20" s="777" t="str">
        <f t="shared" si="0"/>
        <v/>
      </c>
      <c r="AO20" s="777"/>
      <c r="AP20" s="777"/>
      <c r="AQ20" s="777"/>
      <c r="AW20" s="956"/>
      <c r="AX20" s="956"/>
    </row>
    <row r="21" spans="1:50" hidden="1">
      <c r="A21" s="1280"/>
      <c r="B21" s="1280"/>
      <c r="C21" s="1280"/>
      <c r="D21" s="1280">
        <v>1</v>
      </c>
      <c r="E21" s="974"/>
      <c r="F21" s="974"/>
      <c r="G21" s="974"/>
      <c r="H21" s="974"/>
      <c r="I21" s="910"/>
      <c r="J21" s="902"/>
      <c r="K21" s="905"/>
      <c r="L21" s="978" t="str">
        <f>mergeValue(A21) &amp;"."&amp; mergeValue(B21)&amp;"."&amp; mergeValue(C21)&amp;"."&amp; mergeValue(D21)</f>
        <v>1.1.1.1</v>
      </c>
      <c r="M21" s="660"/>
      <c r="N21" s="615"/>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129"/>
      <c r="AM21" s="777"/>
      <c r="AN21" s="777" t="str">
        <f t="shared" si="0"/>
        <v/>
      </c>
      <c r="AO21" s="777"/>
      <c r="AP21" s="777"/>
      <c r="AQ21" s="777"/>
      <c r="AW21" s="956"/>
      <c r="AX21" s="956"/>
    </row>
    <row r="22" spans="1:50"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t="s">
        <v>3</v>
      </c>
      <c r="P22" s="1282"/>
      <c r="Q22" s="1282"/>
      <c r="R22" s="1282"/>
      <c r="S22" s="1282"/>
      <c r="T22" s="1282"/>
      <c r="U22" s="1282"/>
      <c r="V22" s="1282"/>
      <c r="W22" s="1282"/>
      <c r="X22" s="1282"/>
      <c r="Y22" s="1282"/>
      <c r="Z22" s="1282"/>
      <c r="AA22" s="1282"/>
      <c r="AB22" s="1282"/>
      <c r="AC22" s="1282"/>
      <c r="AD22" s="1282"/>
      <c r="AE22" s="1282"/>
      <c r="AF22" s="1282"/>
      <c r="AG22" s="1282"/>
      <c r="AH22" s="1282"/>
      <c r="AI22" s="1282"/>
      <c r="AJ22" s="1282"/>
      <c r="AK22" s="1129" t="s">
        <v>719</v>
      </c>
      <c r="AM22" s="777"/>
      <c r="AN22" s="777" t="str">
        <f t="shared" si="0"/>
        <v>Схема подключения теплопотребляющей установки к коллектору источника тепловой энергии</v>
      </c>
      <c r="AO22" s="777"/>
      <c r="AP22" s="777"/>
      <c r="AQ22" s="777"/>
      <c r="AW22" s="956"/>
      <c r="AX22" s="956"/>
    </row>
    <row r="23" spans="1:50"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t="s">
        <v>3</v>
      </c>
      <c r="P23" s="1284"/>
      <c r="Q23" s="1284"/>
      <c r="R23" s="1284"/>
      <c r="S23" s="1284"/>
      <c r="T23" s="1284"/>
      <c r="U23" s="1284"/>
      <c r="V23" s="1284"/>
      <c r="W23" s="1284"/>
      <c r="X23" s="1284"/>
      <c r="Y23" s="1284"/>
      <c r="Z23" s="1284"/>
      <c r="AA23" s="1284"/>
      <c r="AB23" s="1284"/>
      <c r="AC23" s="1284"/>
      <c r="AD23" s="1284"/>
      <c r="AE23" s="1284"/>
      <c r="AF23" s="1284"/>
      <c r="AG23" s="1284"/>
      <c r="AH23" s="1284"/>
      <c r="AI23" s="1284"/>
      <c r="AJ23" s="1285"/>
      <c r="AK23" s="1129" t="s">
        <v>720</v>
      </c>
      <c r="AM23" s="777"/>
      <c r="AN23" s="777" t="str">
        <f t="shared" si="0"/>
        <v>Группа потребителей</v>
      </c>
      <c r="AO23" s="777"/>
      <c r="AP23" s="777"/>
      <c r="AQ23" s="777"/>
      <c r="AW23" s="956"/>
      <c r="AX23" s="956"/>
    </row>
    <row r="24" spans="1:50"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t="s">
        <v>605</v>
      </c>
      <c r="N24" s="615"/>
      <c r="O24" s="649">
        <v>2386.38</v>
      </c>
      <c r="P24" s="726"/>
      <c r="Q24" s="1040"/>
      <c r="R24" s="1287" t="s">
        <v>1312</v>
      </c>
      <c r="S24" s="1288" t="s">
        <v>83</v>
      </c>
      <c r="T24" s="1287" t="s">
        <v>1610</v>
      </c>
      <c r="U24" s="1288" t="s">
        <v>83</v>
      </c>
      <c r="V24" s="649">
        <v>2490.2600000000002</v>
      </c>
      <c r="W24" s="726"/>
      <c r="X24" s="1040"/>
      <c r="Y24" s="1287" t="s">
        <v>1612</v>
      </c>
      <c r="Z24" s="1288" t="s">
        <v>83</v>
      </c>
      <c r="AA24" s="1287" t="s">
        <v>1613</v>
      </c>
      <c r="AB24" s="1288" t="s">
        <v>83</v>
      </c>
      <c r="AC24" s="649">
        <v>2656.9</v>
      </c>
      <c r="AD24" s="726"/>
      <c r="AE24" s="1040"/>
      <c r="AF24" s="1287" t="s">
        <v>1614</v>
      </c>
      <c r="AG24" s="1288" t="s">
        <v>83</v>
      </c>
      <c r="AH24" s="1287" t="s">
        <v>1313</v>
      </c>
      <c r="AI24" s="1288" t="s">
        <v>84</v>
      </c>
      <c r="AJ24" s="726"/>
      <c r="AK24" s="1298" t="s">
        <v>721</v>
      </c>
      <c r="AL24" s="956" t="str">
        <f>strCheckDate(O25:AJ25)</f>
        <v/>
      </c>
      <c r="AM24" s="777"/>
      <c r="AN24" s="777" t="str">
        <f t="shared" si="0"/>
        <v>вода</v>
      </c>
      <c r="AO24" s="777"/>
      <c r="AP24" s="777"/>
      <c r="AQ24" s="777"/>
      <c r="AW24" s="956"/>
      <c r="AX24" s="956"/>
    </row>
    <row r="25" spans="1:50" ht="11.25" hidden="1" customHeight="1">
      <c r="A25" s="1280"/>
      <c r="B25" s="1280"/>
      <c r="C25" s="1280"/>
      <c r="D25" s="1280"/>
      <c r="E25" s="1280"/>
      <c r="F25" s="1280"/>
      <c r="G25" s="963"/>
      <c r="H25" s="963"/>
      <c r="I25" s="1280"/>
      <c r="J25" s="1280"/>
      <c r="K25" s="914"/>
      <c r="L25" s="752"/>
      <c r="M25" s="615"/>
      <c r="N25" s="615"/>
      <c r="O25" s="726"/>
      <c r="P25" s="726"/>
      <c r="Q25" s="732" t="str">
        <f>R24 &amp; "-" &amp; T24</f>
        <v>01.01.2023-31.12.2023</v>
      </c>
      <c r="R25" s="1287"/>
      <c r="S25" s="1288"/>
      <c r="T25" s="1287"/>
      <c r="U25" s="1288"/>
      <c r="V25" s="726"/>
      <c r="W25" s="726"/>
      <c r="X25" s="732" t="str">
        <f>Y24 &amp; "-" &amp; AA24</f>
        <v>01.01.2024-31.12.2024</v>
      </c>
      <c r="Y25" s="1287"/>
      <c r="Z25" s="1288"/>
      <c r="AA25" s="1287"/>
      <c r="AB25" s="1288"/>
      <c r="AC25" s="726"/>
      <c r="AD25" s="726"/>
      <c r="AE25" s="732" t="str">
        <f>AF24 &amp; "-" &amp; AH24</f>
        <v>01.01.2025-31.12.2025</v>
      </c>
      <c r="AF25" s="1287"/>
      <c r="AG25" s="1288"/>
      <c r="AH25" s="1287"/>
      <c r="AI25" s="1288"/>
      <c r="AJ25" s="726"/>
      <c r="AK25" s="1299"/>
      <c r="AM25" s="777"/>
      <c r="AN25" s="777" t="str">
        <f t="shared" si="0"/>
        <v/>
      </c>
      <c r="AO25" s="777"/>
      <c r="AP25" s="777"/>
      <c r="AQ25" s="777"/>
      <c r="AW25" s="956"/>
      <c r="AX25" s="956"/>
    </row>
    <row r="26" spans="1:50"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725"/>
      <c r="AK26" s="1300"/>
      <c r="AM26" s="777"/>
      <c r="AN26" s="777" t="str">
        <f t="shared" si="0"/>
        <v>Добавить вид теплоносителя (параметры теплоносителя)</v>
      </c>
      <c r="AO26" s="777"/>
      <c r="AP26" s="777"/>
      <c r="AQ26" s="777"/>
      <c r="AW26" s="956"/>
      <c r="AX26" s="956"/>
    </row>
    <row r="27" spans="1:50" ht="15" customHeight="1">
      <c r="A27" s="1280"/>
      <c r="B27" s="1280"/>
      <c r="C27" s="1280"/>
      <c r="D27" s="1280"/>
      <c r="E27" s="1280"/>
      <c r="F27" s="974"/>
      <c r="G27" s="974"/>
      <c r="H27" s="963"/>
      <c r="I27" s="1280"/>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634"/>
      <c r="AM27" s="777"/>
      <c r="AN27" s="777" t="str">
        <f t="shared" si="0"/>
        <v>Добавить группу потребителей</v>
      </c>
      <c r="AO27" s="777"/>
      <c r="AP27" s="777"/>
      <c r="AQ27" s="777"/>
      <c r="AW27" s="956"/>
      <c r="AX27" s="956"/>
    </row>
    <row r="28" spans="1:50" ht="15" customHeight="1">
      <c r="A28" s="1280"/>
      <c r="B28" s="1280"/>
      <c r="C28" s="1280"/>
      <c r="D28" s="1280"/>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634"/>
      <c r="AM28" s="777"/>
      <c r="AN28" s="777" t="str">
        <f t="shared" si="0"/>
        <v>Добавить схему подключения</v>
      </c>
      <c r="AO28" s="777"/>
      <c r="AP28" s="777"/>
      <c r="AQ28" s="777"/>
      <c r="AW28" s="956"/>
      <c r="AX28" s="956"/>
    </row>
    <row r="29" spans="1:50" ht="11.25">
      <c r="A29" s="938"/>
      <c r="B29" s="938"/>
      <c r="C29" s="938"/>
      <c r="D29" s="938"/>
      <c r="E29" s="938"/>
      <c r="F29" s="938"/>
      <c r="G29" s="938"/>
      <c r="H29" s="938"/>
      <c r="I29" s="938"/>
      <c r="J29" s="938"/>
      <c r="K29" s="938"/>
      <c r="AL29" s="938"/>
      <c r="AM29" s="938"/>
      <c r="AN29" s="938"/>
      <c r="AO29" s="938"/>
      <c r="AP29" s="938"/>
      <c r="AQ29" s="938"/>
      <c r="AR29" s="938"/>
      <c r="AS29" s="938"/>
      <c r="AT29" s="938"/>
      <c r="AU29" s="938"/>
      <c r="AV29" s="938"/>
    </row>
    <row r="30" spans="1:50" ht="90" customHeight="1">
      <c r="L30" s="1">
        <v>1</v>
      </c>
      <c r="M30" s="1273" t="s">
        <v>722</v>
      </c>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row>
  </sheetData>
  <sheetProtection algorithmName="SHA-512" hashValue="VZ5mEcDIURuWmW8lEC/PDzAl+4MZ4Gkguq0aelPQfB3fyMW89VTwzvRkRwRTq3Ol4ALfqeVBgy7x/UC7sffl3Q==" saltValue="TbwoowsInjdk2lKa2Ga+YA==" spinCount="100000" sheet="1" objects="1" scenarios="1" formatColumns="0" formatRows="0"/>
  <dataConsolidate leftLabels="1" link="1"/>
  <mergeCells count="63">
    <mergeCell ref="AC12:AI12"/>
    <mergeCell ref="Y15:AA15"/>
    <mergeCell ref="Z16:AA16"/>
    <mergeCell ref="Z17:AA17"/>
    <mergeCell ref="Y24:Y25"/>
    <mergeCell ref="Z24:Z25"/>
    <mergeCell ref="AA24:AA25"/>
    <mergeCell ref="V12:AB12"/>
    <mergeCell ref="AC14:AH14"/>
    <mergeCell ref="AI14:AI16"/>
    <mergeCell ref="AC15:AC16"/>
    <mergeCell ref="AD15:AE15"/>
    <mergeCell ref="AF15:AH15"/>
    <mergeCell ref="AG16:AH16"/>
    <mergeCell ref="AK24:AK26"/>
    <mergeCell ref="M30:AK30"/>
    <mergeCell ref="O21:AJ21"/>
    <mergeCell ref="E22:E27"/>
    <mergeCell ref="I22:I27"/>
    <mergeCell ref="O22:AJ22"/>
    <mergeCell ref="F23:F26"/>
    <mergeCell ref="J23:J26"/>
    <mergeCell ref="O23:AJ23"/>
    <mergeCell ref="R24:R25"/>
    <mergeCell ref="S24:S25"/>
    <mergeCell ref="T24:T25"/>
    <mergeCell ref="AB24:AB25"/>
    <mergeCell ref="AF24:AF25"/>
    <mergeCell ref="AG24:AG25"/>
    <mergeCell ref="AH24:AH25"/>
    <mergeCell ref="S17:T17"/>
    <mergeCell ref="A18:A28"/>
    <mergeCell ref="O18:AJ18"/>
    <mergeCell ref="B19:B28"/>
    <mergeCell ref="O19:AJ19"/>
    <mergeCell ref="C20:C28"/>
    <mergeCell ref="O20:AJ20"/>
    <mergeCell ref="D21:D28"/>
    <mergeCell ref="U24:U25"/>
    <mergeCell ref="AG17:AH17"/>
    <mergeCell ref="AI24:AI25"/>
    <mergeCell ref="O12:U12"/>
    <mergeCell ref="L13:AJ13"/>
    <mergeCell ref="AK13:AK16"/>
    <mergeCell ref="L14:L16"/>
    <mergeCell ref="M14:M16"/>
    <mergeCell ref="O14:T14"/>
    <mergeCell ref="U14:U16"/>
    <mergeCell ref="AJ14:AJ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H983062:WWS98306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NJ26:ANU28 ADN26:ADY28 TR26:UC28 JV26:KG28 WWH26:WWS28 WML26:WMW28 WCP26:WDA28 VST26:VTE28 VIX26:VJI28 UZB26:UZM28 UPF26:UPQ28 UFJ26:UFU28 TVN26:TVY28 TLR26:TMC28 TBV26:TCG28 SRZ26:SSK28 SID26:SIO28 RYH26:RYS28 ROL26:ROW28 REP26:RFA28 QUT26:QVE28 QKX26:QLI28 QBB26:QBM28 PRF26:PRQ28 PHJ26:PHU28 OXN26:OXY28 ONR26:OOC28 ODV26:OEG28 NTZ26:NUK28 NKD26:NKO28 NAH26:NAS28 MQL26:MQW28 MGP26:MHA28 LWT26:LXE28 LMX26:LNI28 LDB26:LDM28 KTF26:KTQ28 KJJ26:KJU28 JZN26:JZY28 JPR26:JQC28 JFV26:JGG28 IVZ26:IWK28 IMD26:IMO28 ICH26:ICS28 HSL26:HSW28 HIP26:HJA28 GYT26:GZE28 GOX26:GPI28 GFB26:GFM28 FVF26:FVQ28 FLJ26:FLU28 FBN26:FBY28 ERR26:ESC28 EHV26:EIG28 DXZ26:DYK28 DOD26:DOO28 DEH26:DES28 CUL26:CUW28 CKP26:CLA28 CAT26:CBE28 BQX26:BRI28 BHB26:BHM28 AXF26:AXQ28 L27:AK28 L131094:AK131100 L196630:AK196636 L262166:AK262172 L327702:AK327708 L393238:AK393244 L458774:AK458780 L524310:AK524316 L589846:AK589852 L655382:AK655388 L720918:AK720924 L786454:AK786460 L851990:AK851996 L917526:AK917532 L983062:AK983068 L65558:AK65564 L26:AJ26" xr:uid="{00000000-0002-0000-0B00-000000000000}"/>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xr:uid="{00000000-0002-0000-0B00-000001000000}"/>
    <dataValidation allowBlank="1" showInputMessage="1" showErrorMessage="1" prompt="Для выбора выполните двойной щелчок левой клавиши мыши по соответствующей ячейке." sqref="S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S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S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S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S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S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S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S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S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S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S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S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S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S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S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U524308 U589844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655380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720916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786452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851988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917524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983060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65556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131092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196628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262164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WMU24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WWQ983060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CY24 VTC24 VJG24 UZK24 UPO24 UFS24 TVW24 TMA24 TCE24 SSI24 SIM24 RYQ24 ROU24 REY24 QVC24 QLG24 QBK24 PRO24 PHS24 OXW24 OOA24 OEE24 NUI24 NKM24 NAQ24 MQU24 MGY24 LXC24 LNG24 LDK24 KTO24 KJS24 JZW24 JQA24 JGE24 IWI24 IMM24 ICQ24 HSU24 HIY24 GZC24 GPG24 GFK24 FVO24 FLS24 FBW24 ESA24 EIE24 DYI24 DOM24 DEQ24 CUU24 CKY24 CBC24 BRG24 BHK24 AXO24 ANS24 ADW24 UA24 TY24 KE24 WWO24 WMS24 WCW24 VTA24 VJE24 UZI24 UPM24 UFQ24 TVU24 TLY24 TCC24 SSG24 SIK24 RYO24 ROS24 REW24 QVA24 QLE24 QBI24 PRM24 PHQ24 OXU24 ONY24 OEC24 NUG24 NKK24 NAO24 MQS24 MGW24 LXA24 LNE24 LDI24 KTM24 KJQ24 JZU24 JPY24 JGC24 IWG24 IMK24 ICO24 HSS24 HIW24 GZA24 GPE24 GFI24 FVM24 FLQ24 FBU24 ERY24 EIC24 DYG24 DOK24 DEO24 CUS24 CKW24 CBA24 BRE24 BHI24 AXM24 ANQ24 ADU24 KC24 U327700 S24 U393236 WWQ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24308 AI589844 AI655380 AI720916 AI786452 AI851988 AI917524 AI983060 AI65556 AI131092 AI196628 AI262164 AI393236 AI327700 AI458772 AI24 AG24"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R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R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R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R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R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R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R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R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R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R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R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R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R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R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WWP983060 T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T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T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T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T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T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T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T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T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T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T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T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T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T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T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WWP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R24 WMT24 WCX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xr:uid="{00000000-0002-0000-0B00-000003000000}"/>
    <dataValidation type="list" allowBlank="1" showInputMessage="1" showErrorMessage="1" errorTitle="Ошибка" error="Выберите значение из списка" sqref="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M24 WWI24 WMM24 WCQ24"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JY23:KF23 TU23:UB23 ADQ23:ADX23 ANM23:ANT23 AXI23:AXP23 BHE23:BHL23 BRA23:BRH23 CAW23:CBD23 CKS23:CKZ23 CUO23:CUV23 DEK23:DER23 DOG23:DON23 DYC23:DYJ23 EHY23:EIF23 ERU23:ESB23 FBQ23:FBX23 FLM23:FLT23 FVI23:FVP23 GFE23:GFL23 GPA23:GPH23 GYW23:GZD23 HIS23:HIZ23 HSO23:HSV23 ICK23:ICR23 IMG23:IMN23 IWC23:IWJ23 JFY23:JGF23 JPU23:JQB23 JZQ23:JZX23 KJM23:KJT23 KTI23:KTP23 LDE23:LDL23 LNA23:LNH23 LWW23:LXD23 MGS23:MGZ23 MQO23:MQV23 NAK23:NAR23 NKG23:NKN23 NUC23:NUJ23 ODY23:OEF23 ONU23:OOB23 OXQ23:OXX23 PHM23:PHT23 PRI23:PRP23 QBE23:QBL23 QLA23:QLH23 QUW23:QVD23 RES23:REZ23 ROO23:ROV23 RYK23:RYR23 SIG23:SIN23 SSC23:SSJ23 TBY23:TCF23 TLU23:TMB23 TVQ23:TVX23 UFM23:UFT23 UPI23:UPP23 UZE23:UZL23 VJA23:VJH23 VSW23:VTD23 WCS23:WCZ23 WMO23:WMV23 WWK23:WWR23 JY65555:KF65555 TU65555:UB65555 ADQ65555:ADX65555 ANM65555:ANT65555 AXI65555:AXP65555 BHE65555:BHL65555 BRA65555:BRH65555 CAW65555:CBD65555 CKS65555:CKZ65555 CUO65555:CUV65555 DEK65555:DER65555 DOG65555:DON65555 DYC65555:DYJ65555 EHY65555:EIF65555 ERU65555:ESB65555 FBQ65555:FBX65555 FLM65555:FLT65555 FVI65555:FVP65555 GFE65555:GFL65555 GPA65555:GPH65555 GYW65555:GZD65555 HIS65555:HIZ65555 HSO65555:HSV65555 ICK65555:ICR65555 IMG65555:IMN65555 IWC65555:IWJ65555 JFY65555:JGF65555 JPU65555:JQB65555 JZQ65555:JZX65555 KJM65555:KJT65555 KTI65555:KTP65555 LDE65555:LDL65555 LNA65555:LNH65555 LWW65555:LXD65555 MGS65555:MGZ65555 MQO65555:MQV65555 NAK65555:NAR65555 NKG65555:NKN65555 NUC65555:NUJ65555 ODY65555:OEF65555 ONU65555:OOB65555 OXQ65555:OXX65555 PHM65555:PHT65555 PRI65555:PRP65555 QBE65555:QBL65555 QLA65555:QLH65555 QUW65555:QVD65555 RES65555:REZ65555 ROO65555:ROV65555 RYK65555:RYR65555 SIG65555:SIN65555 SSC65555:SSJ65555 TBY65555:TCF65555 TLU65555:TMB65555 TVQ65555:TVX65555 UFM65555:UFT65555 UPI65555:UPP65555 UZE65555:UZL65555 VJA65555:VJH65555 VSW65555:VTD65555 WCS65555:WCZ65555 WMO65555:WMV65555 WWK65555:WWR65555 JY131091:KF131091 TU131091:UB131091 ADQ131091:ADX131091 ANM131091:ANT131091 AXI131091:AXP131091 BHE131091:BHL131091 BRA131091:BRH131091 CAW131091:CBD131091 CKS131091:CKZ131091 CUO131091:CUV131091 DEK131091:DER131091 DOG131091:DON131091 DYC131091:DYJ131091 EHY131091:EIF131091 ERU131091:ESB131091 FBQ131091:FBX131091 FLM131091:FLT131091 FVI131091:FVP131091 GFE131091:GFL131091 GPA131091:GPH131091 GYW131091:GZD131091 HIS131091:HIZ131091 HSO131091:HSV131091 ICK131091:ICR131091 IMG131091:IMN131091 IWC131091:IWJ131091 JFY131091:JGF131091 JPU131091:JQB131091 JZQ131091:JZX131091 KJM131091:KJT131091 KTI131091:KTP131091 LDE131091:LDL131091 LNA131091:LNH131091 LWW131091:LXD131091 MGS131091:MGZ131091 MQO131091:MQV131091 NAK131091:NAR131091 NKG131091:NKN131091 NUC131091:NUJ131091 ODY131091:OEF131091 ONU131091:OOB131091 OXQ131091:OXX131091 PHM131091:PHT131091 PRI131091:PRP131091 QBE131091:QBL131091 QLA131091:QLH131091 QUW131091:QVD131091 RES131091:REZ131091 ROO131091:ROV131091 RYK131091:RYR131091 SIG131091:SIN131091 SSC131091:SSJ131091 TBY131091:TCF131091 TLU131091:TMB131091 TVQ131091:TVX131091 UFM131091:UFT131091 UPI131091:UPP131091 UZE131091:UZL131091 VJA131091:VJH131091 VSW131091:VTD131091 WCS131091:WCZ131091 WMO131091:WMV131091 WWK131091:WWR131091 JY196627:KF196627 TU196627:UB196627 ADQ196627:ADX196627 ANM196627:ANT196627 AXI196627:AXP196627 BHE196627:BHL196627 BRA196627:BRH196627 CAW196627:CBD196627 CKS196627:CKZ196627 CUO196627:CUV196627 DEK196627:DER196627 DOG196627:DON196627 DYC196627:DYJ196627 EHY196627:EIF196627 ERU196627:ESB196627 FBQ196627:FBX196627 FLM196627:FLT196627 FVI196627:FVP196627 GFE196627:GFL196627 GPA196627:GPH196627 GYW196627:GZD196627 HIS196627:HIZ196627 HSO196627:HSV196627 ICK196627:ICR196627 IMG196627:IMN196627 IWC196627:IWJ196627 JFY196627:JGF196627 JPU196627:JQB196627 JZQ196627:JZX196627 KJM196627:KJT196627 KTI196627:KTP196627 LDE196627:LDL196627 LNA196627:LNH196627 LWW196627:LXD196627 MGS196627:MGZ196627 MQO196627:MQV196627 NAK196627:NAR196627 NKG196627:NKN196627 NUC196627:NUJ196627 ODY196627:OEF196627 ONU196627:OOB196627 OXQ196627:OXX196627 PHM196627:PHT196627 PRI196627:PRP196627 QBE196627:QBL196627 QLA196627:QLH196627 QUW196627:QVD196627 RES196627:REZ196627 ROO196627:ROV196627 RYK196627:RYR196627 SIG196627:SIN196627 SSC196627:SSJ196627 TBY196627:TCF196627 TLU196627:TMB196627 TVQ196627:TVX196627 UFM196627:UFT196627 UPI196627:UPP196627 UZE196627:UZL196627 VJA196627:VJH196627 VSW196627:VTD196627 WCS196627:WCZ196627 WMO196627:WMV196627 WWK196627:WWR196627 JY262163:KF262163 TU262163:UB262163 ADQ262163:ADX262163 ANM262163:ANT262163 AXI262163:AXP262163 BHE262163:BHL262163 BRA262163:BRH262163 CAW262163:CBD262163 CKS262163:CKZ262163 CUO262163:CUV262163 DEK262163:DER262163 DOG262163:DON262163 DYC262163:DYJ262163 EHY262163:EIF262163 ERU262163:ESB262163 FBQ262163:FBX262163 FLM262163:FLT262163 FVI262163:FVP262163 GFE262163:GFL262163 GPA262163:GPH262163 GYW262163:GZD262163 HIS262163:HIZ262163 HSO262163:HSV262163 ICK262163:ICR262163 IMG262163:IMN262163 IWC262163:IWJ262163 JFY262163:JGF262163 JPU262163:JQB262163 JZQ262163:JZX262163 KJM262163:KJT262163 KTI262163:KTP262163 LDE262163:LDL262163 LNA262163:LNH262163 LWW262163:LXD262163 MGS262163:MGZ262163 MQO262163:MQV262163 NAK262163:NAR262163 NKG262163:NKN262163 NUC262163:NUJ262163 ODY262163:OEF262163 ONU262163:OOB262163 OXQ262163:OXX262163 PHM262163:PHT262163 PRI262163:PRP262163 QBE262163:QBL262163 QLA262163:QLH262163 QUW262163:QVD262163 RES262163:REZ262163 ROO262163:ROV262163 RYK262163:RYR262163 SIG262163:SIN262163 SSC262163:SSJ262163 TBY262163:TCF262163 TLU262163:TMB262163 TVQ262163:TVX262163 UFM262163:UFT262163 UPI262163:UPP262163 UZE262163:UZL262163 VJA262163:VJH262163 VSW262163:VTD262163 WCS262163:WCZ262163 WMO262163:WMV262163 WWK262163:WWR262163 JY327699:KF327699 TU327699:UB327699 ADQ327699:ADX327699 ANM327699:ANT327699 AXI327699:AXP327699 BHE327699:BHL327699 BRA327699:BRH327699 CAW327699:CBD327699 CKS327699:CKZ327699 CUO327699:CUV327699 DEK327699:DER327699 DOG327699:DON327699 DYC327699:DYJ327699 EHY327699:EIF327699 ERU327699:ESB327699 FBQ327699:FBX327699 FLM327699:FLT327699 FVI327699:FVP327699 GFE327699:GFL327699 GPA327699:GPH327699 GYW327699:GZD327699 HIS327699:HIZ327699 HSO327699:HSV327699 ICK327699:ICR327699 IMG327699:IMN327699 IWC327699:IWJ327699 JFY327699:JGF327699 JPU327699:JQB327699 JZQ327699:JZX327699 KJM327699:KJT327699 KTI327699:KTP327699 LDE327699:LDL327699 LNA327699:LNH327699 LWW327699:LXD327699 MGS327699:MGZ327699 MQO327699:MQV327699 NAK327699:NAR327699 NKG327699:NKN327699 NUC327699:NUJ327699 ODY327699:OEF327699 ONU327699:OOB327699 OXQ327699:OXX327699 PHM327699:PHT327699 PRI327699:PRP327699 QBE327699:QBL327699 QLA327699:QLH327699 QUW327699:QVD327699 RES327699:REZ327699 ROO327699:ROV327699 RYK327699:RYR327699 SIG327699:SIN327699 SSC327699:SSJ327699 TBY327699:TCF327699 TLU327699:TMB327699 TVQ327699:TVX327699 UFM327699:UFT327699 UPI327699:UPP327699 UZE327699:UZL327699 VJA327699:VJH327699 VSW327699:VTD327699 WCS327699:WCZ327699 WMO327699:WMV327699 WWK327699:WWR327699 JY393235:KF393235 TU393235:UB393235 ADQ393235:ADX393235 ANM393235:ANT393235 AXI393235:AXP393235 BHE393235:BHL393235 BRA393235:BRH393235 CAW393235:CBD393235 CKS393235:CKZ393235 CUO393235:CUV393235 DEK393235:DER393235 DOG393235:DON393235 DYC393235:DYJ393235 EHY393235:EIF393235 ERU393235:ESB393235 FBQ393235:FBX393235 FLM393235:FLT393235 FVI393235:FVP393235 GFE393235:GFL393235 GPA393235:GPH393235 GYW393235:GZD393235 HIS393235:HIZ393235 HSO393235:HSV393235 ICK393235:ICR393235 IMG393235:IMN393235 IWC393235:IWJ393235 JFY393235:JGF393235 JPU393235:JQB393235 JZQ393235:JZX393235 KJM393235:KJT393235 KTI393235:KTP393235 LDE393235:LDL393235 LNA393235:LNH393235 LWW393235:LXD393235 MGS393235:MGZ393235 MQO393235:MQV393235 NAK393235:NAR393235 NKG393235:NKN393235 NUC393235:NUJ393235 ODY393235:OEF393235 ONU393235:OOB393235 OXQ393235:OXX393235 PHM393235:PHT393235 PRI393235:PRP393235 QBE393235:QBL393235 QLA393235:QLH393235 QUW393235:QVD393235 RES393235:REZ393235 ROO393235:ROV393235 RYK393235:RYR393235 SIG393235:SIN393235 SSC393235:SSJ393235 TBY393235:TCF393235 TLU393235:TMB393235 TVQ393235:TVX393235 UFM393235:UFT393235 UPI393235:UPP393235 UZE393235:UZL393235 VJA393235:VJH393235 VSW393235:VTD393235 WCS393235:WCZ393235 WMO393235:WMV393235 WWK393235:WWR393235 JY458771:KF458771 TU458771:UB458771 ADQ458771:ADX458771 ANM458771:ANT458771 AXI458771:AXP458771 BHE458771:BHL458771 BRA458771:BRH458771 CAW458771:CBD458771 CKS458771:CKZ458771 CUO458771:CUV458771 DEK458771:DER458771 DOG458771:DON458771 DYC458771:DYJ458771 EHY458771:EIF458771 ERU458771:ESB458771 FBQ458771:FBX458771 FLM458771:FLT458771 FVI458771:FVP458771 GFE458771:GFL458771 GPA458771:GPH458771 GYW458771:GZD458771 HIS458771:HIZ458771 HSO458771:HSV458771 ICK458771:ICR458771 IMG458771:IMN458771 IWC458771:IWJ458771 JFY458771:JGF458771 JPU458771:JQB458771 JZQ458771:JZX458771 KJM458771:KJT458771 KTI458771:KTP458771 LDE458771:LDL458771 LNA458771:LNH458771 LWW458771:LXD458771 MGS458771:MGZ458771 MQO458771:MQV458771 NAK458771:NAR458771 NKG458771:NKN458771 NUC458771:NUJ458771 ODY458771:OEF458771 ONU458771:OOB458771 OXQ458771:OXX458771 PHM458771:PHT458771 PRI458771:PRP458771 QBE458771:QBL458771 QLA458771:QLH458771 QUW458771:QVD458771 RES458771:REZ458771 ROO458771:ROV458771 RYK458771:RYR458771 SIG458771:SIN458771 SSC458771:SSJ458771 TBY458771:TCF458771 TLU458771:TMB458771 TVQ458771:TVX458771 UFM458771:UFT458771 UPI458771:UPP458771 UZE458771:UZL458771 VJA458771:VJH458771 VSW458771:VTD458771 WCS458771:WCZ458771 WMO458771:WMV458771 WWK458771:WWR458771 JY524307:KF524307 TU524307:UB524307 ADQ524307:ADX524307 ANM524307:ANT524307 AXI524307:AXP524307 BHE524307:BHL524307 BRA524307:BRH524307 CAW524307:CBD524307 CKS524307:CKZ524307 CUO524307:CUV524307 DEK524307:DER524307 DOG524307:DON524307 DYC524307:DYJ524307 EHY524307:EIF524307 ERU524307:ESB524307 FBQ524307:FBX524307 FLM524307:FLT524307 FVI524307:FVP524307 GFE524307:GFL524307 GPA524307:GPH524307 GYW524307:GZD524307 HIS524307:HIZ524307 HSO524307:HSV524307 ICK524307:ICR524307 IMG524307:IMN524307 IWC524307:IWJ524307 JFY524307:JGF524307 JPU524307:JQB524307 JZQ524307:JZX524307 KJM524307:KJT524307 KTI524307:KTP524307 LDE524307:LDL524307 LNA524307:LNH524307 LWW524307:LXD524307 MGS524307:MGZ524307 MQO524307:MQV524307 NAK524307:NAR524307 NKG524307:NKN524307 NUC524307:NUJ524307 ODY524307:OEF524307 ONU524307:OOB524307 OXQ524307:OXX524307 PHM524307:PHT524307 PRI524307:PRP524307 QBE524307:QBL524307 QLA524307:QLH524307 QUW524307:QVD524307 RES524307:REZ524307 ROO524307:ROV524307 RYK524307:RYR524307 SIG524307:SIN524307 SSC524307:SSJ524307 TBY524307:TCF524307 TLU524307:TMB524307 TVQ524307:TVX524307 UFM524307:UFT524307 UPI524307:UPP524307 UZE524307:UZL524307 VJA524307:VJH524307 VSW524307:VTD524307 WCS524307:WCZ524307 WMO524307:WMV524307 WWK524307:WWR524307 JY589843:KF589843 TU589843:UB589843 ADQ589843:ADX589843 ANM589843:ANT589843 AXI589843:AXP589843 BHE589843:BHL589843 BRA589843:BRH589843 CAW589843:CBD589843 CKS589843:CKZ589843 CUO589843:CUV589843 DEK589843:DER589843 DOG589843:DON589843 DYC589843:DYJ589843 EHY589843:EIF589843 ERU589843:ESB589843 FBQ589843:FBX589843 FLM589843:FLT589843 FVI589843:FVP589843 GFE589843:GFL589843 GPA589843:GPH589843 GYW589843:GZD589843 HIS589843:HIZ589843 HSO589843:HSV589843 ICK589843:ICR589843 IMG589843:IMN589843 IWC589843:IWJ589843 JFY589843:JGF589843 JPU589843:JQB589843 JZQ589843:JZX589843 KJM589843:KJT589843 KTI589843:KTP589843 LDE589843:LDL589843 LNA589843:LNH589843 LWW589843:LXD589843 MGS589843:MGZ589843 MQO589843:MQV589843 NAK589843:NAR589843 NKG589843:NKN589843 NUC589843:NUJ589843 ODY589843:OEF589843 ONU589843:OOB589843 OXQ589843:OXX589843 PHM589843:PHT589843 PRI589843:PRP589843 QBE589843:QBL589843 QLA589843:QLH589843 QUW589843:QVD589843 RES589843:REZ589843 ROO589843:ROV589843 RYK589843:RYR589843 SIG589843:SIN589843 SSC589843:SSJ589843 TBY589843:TCF589843 TLU589843:TMB589843 TVQ589843:TVX589843 UFM589843:UFT589843 UPI589843:UPP589843 UZE589843:UZL589843 VJA589843:VJH589843 VSW589843:VTD589843 WCS589843:WCZ589843 WMO589843:WMV589843 WWK589843:WWR589843 JY655379:KF655379 TU655379:UB655379 ADQ655379:ADX655379 ANM655379:ANT655379 AXI655379:AXP655379 BHE655379:BHL655379 BRA655379:BRH655379 CAW655379:CBD655379 CKS655379:CKZ655379 CUO655379:CUV655379 DEK655379:DER655379 DOG655379:DON655379 DYC655379:DYJ655379 EHY655379:EIF655379 ERU655379:ESB655379 FBQ655379:FBX655379 FLM655379:FLT655379 FVI655379:FVP655379 GFE655379:GFL655379 GPA655379:GPH655379 GYW655379:GZD655379 HIS655379:HIZ655379 HSO655379:HSV655379 ICK655379:ICR655379 IMG655379:IMN655379 IWC655379:IWJ655379 JFY655379:JGF655379 JPU655379:JQB655379 JZQ655379:JZX655379 KJM655379:KJT655379 KTI655379:KTP655379 LDE655379:LDL655379 LNA655379:LNH655379 LWW655379:LXD655379 MGS655379:MGZ655379 MQO655379:MQV655379 NAK655379:NAR655379 NKG655379:NKN655379 NUC655379:NUJ655379 ODY655379:OEF655379 ONU655379:OOB655379 OXQ655379:OXX655379 PHM655379:PHT655379 PRI655379:PRP655379 QBE655379:QBL655379 QLA655379:QLH655379 QUW655379:QVD655379 RES655379:REZ655379 ROO655379:ROV655379 RYK655379:RYR655379 SIG655379:SIN655379 SSC655379:SSJ655379 TBY655379:TCF655379 TLU655379:TMB655379 TVQ655379:TVX655379 UFM655379:UFT655379 UPI655379:UPP655379 UZE655379:UZL655379 VJA655379:VJH655379 VSW655379:VTD655379 WCS655379:WCZ655379 WMO655379:WMV655379 WWK655379:WWR655379 JY720915:KF720915 TU720915:UB720915 ADQ720915:ADX720915 ANM720915:ANT720915 AXI720915:AXP720915 BHE720915:BHL720915 BRA720915:BRH720915 CAW720915:CBD720915 CKS720915:CKZ720915 CUO720915:CUV720915 DEK720915:DER720915 DOG720915:DON720915 DYC720915:DYJ720915 EHY720915:EIF720915 ERU720915:ESB720915 FBQ720915:FBX720915 FLM720915:FLT720915 FVI720915:FVP720915 GFE720915:GFL720915 GPA720915:GPH720915 GYW720915:GZD720915 HIS720915:HIZ720915 HSO720915:HSV720915 ICK720915:ICR720915 IMG720915:IMN720915 IWC720915:IWJ720915 JFY720915:JGF720915 JPU720915:JQB720915 JZQ720915:JZX720915 KJM720915:KJT720915 KTI720915:KTP720915 LDE720915:LDL720915 LNA720915:LNH720915 LWW720915:LXD720915 MGS720915:MGZ720915 MQO720915:MQV720915 NAK720915:NAR720915 NKG720915:NKN720915 NUC720915:NUJ720915 ODY720915:OEF720915 ONU720915:OOB720915 OXQ720915:OXX720915 PHM720915:PHT720915 PRI720915:PRP720915 QBE720915:QBL720915 QLA720915:QLH720915 QUW720915:QVD720915 RES720915:REZ720915 ROO720915:ROV720915 RYK720915:RYR720915 SIG720915:SIN720915 SSC720915:SSJ720915 TBY720915:TCF720915 TLU720915:TMB720915 TVQ720915:TVX720915 UFM720915:UFT720915 UPI720915:UPP720915 UZE720915:UZL720915 VJA720915:VJH720915 VSW720915:VTD720915 WCS720915:WCZ720915 WMO720915:WMV720915 WWK720915:WWR720915 JY786451:KF786451 TU786451:UB786451 ADQ786451:ADX786451 ANM786451:ANT786451 AXI786451:AXP786451 BHE786451:BHL786451 BRA786451:BRH786451 CAW786451:CBD786451 CKS786451:CKZ786451 CUO786451:CUV786451 DEK786451:DER786451 DOG786451:DON786451 DYC786451:DYJ786451 EHY786451:EIF786451 ERU786451:ESB786451 FBQ786451:FBX786451 FLM786451:FLT786451 FVI786451:FVP786451 GFE786451:GFL786451 GPA786451:GPH786451 GYW786451:GZD786451 HIS786451:HIZ786451 HSO786451:HSV786451 ICK786451:ICR786451 IMG786451:IMN786451 IWC786451:IWJ786451 JFY786451:JGF786451 JPU786451:JQB786451 JZQ786451:JZX786451 KJM786451:KJT786451 KTI786451:KTP786451 LDE786451:LDL786451 LNA786451:LNH786451 LWW786451:LXD786451 MGS786451:MGZ786451 MQO786451:MQV786451 NAK786451:NAR786451 NKG786451:NKN786451 NUC786451:NUJ786451 ODY786451:OEF786451 ONU786451:OOB786451 OXQ786451:OXX786451 PHM786451:PHT786451 PRI786451:PRP786451 QBE786451:QBL786451 QLA786451:QLH786451 QUW786451:QVD786451 RES786451:REZ786451 ROO786451:ROV786451 RYK786451:RYR786451 SIG786451:SIN786451 SSC786451:SSJ786451 TBY786451:TCF786451 TLU786451:TMB786451 TVQ786451:TVX786451 UFM786451:UFT786451 UPI786451:UPP786451 UZE786451:UZL786451 VJA786451:VJH786451 VSW786451:VTD786451 WCS786451:WCZ786451 WMO786451:WMV786451 WWK786451:WWR786451 JY851987:KF851987 TU851987:UB851987 ADQ851987:ADX851987 ANM851987:ANT851987 AXI851987:AXP851987 BHE851987:BHL851987 BRA851987:BRH851987 CAW851987:CBD851987 CKS851987:CKZ851987 CUO851987:CUV851987 DEK851987:DER851987 DOG851987:DON851987 DYC851987:DYJ851987 EHY851987:EIF851987 ERU851987:ESB851987 FBQ851987:FBX851987 FLM851987:FLT851987 FVI851987:FVP851987 GFE851987:GFL851987 GPA851987:GPH851987 GYW851987:GZD851987 HIS851987:HIZ851987 HSO851987:HSV851987 ICK851987:ICR851987 IMG851987:IMN851987 IWC851987:IWJ851987 JFY851987:JGF851987 JPU851987:JQB851987 JZQ851987:JZX851987 KJM851987:KJT851987 KTI851987:KTP851987 LDE851987:LDL851987 LNA851987:LNH851987 LWW851987:LXD851987 MGS851987:MGZ851987 MQO851987:MQV851987 NAK851987:NAR851987 NKG851987:NKN851987 NUC851987:NUJ851987 ODY851987:OEF851987 ONU851987:OOB851987 OXQ851987:OXX851987 PHM851987:PHT851987 PRI851987:PRP851987 QBE851987:QBL851987 QLA851987:QLH851987 QUW851987:QVD851987 RES851987:REZ851987 ROO851987:ROV851987 RYK851987:RYR851987 SIG851987:SIN851987 SSC851987:SSJ851987 TBY851987:TCF851987 TLU851987:TMB851987 TVQ851987:TVX851987 UFM851987:UFT851987 UPI851987:UPP851987 UZE851987:UZL851987 VJA851987:VJH851987 VSW851987:VTD851987 WCS851987:WCZ851987 WMO851987:WMV851987 WWK851987:WWR851987 JY917523:KF917523 TU917523:UB917523 ADQ917523:ADX917523 ANM917523:ANT917523 AXI917523:AXP917523 BHE917523:BHL917523 BRA917523:BRH917523 CAW917523:CBD917523 CKS917523:CKZ917523 CUO917523:CUV917523 DEK917523:DER917523 DOG917523:DON917523 DYC917523:DYJ917523 EHY917523:EIF917523 ERU917523:ESB917523 FBQ917523:FBX917523 FLM917523:FLT917523 FVI917523:FVP917523 GFE917523:GFL917523 GPA917523:GPH917523 GYW917523:GZD917523 HIS917523:HIZ917523 HSO917523:HSV917523 ICK917523:ICR917523 IMG917523:IMN917523 IWC917523:IWJ917523 JFY917523:JGF917523 JPU917523:JQB917523 JZQ917523:JZX917523 KJM917523:KJT917523 KTI917523:KTP917523 LDE917523:LDL917523 LNA917523:LNH917523 LWW917523:LXD917523 MGS917523:MGZ917523 MQO917523:MQV917523 NAK917523:NAR917523 NKG917523:NKN917523 NUC917523:NUJ917523 ODY917523:OEF917523 ONU917523:OOB917523 OXQ917523:OXX917523 PHM917523:PHT917523 PRI917523:PRP917523 QBE917523:QBL917523 QLA917523:QLH917523 QUW917523:QVD917523 RES917523:REZ917523 ROO917523:ROV917523 RYK917523:RYR917523 SIG917523:SIN917523 SSC917523:SSJ917523 TBY917523:TCF917523 TLU917523:TMB917523 TVQ917523:TVX917523 UFM917523:UFT917523 UPI917523:UPP917523 UZE917523:UZL917523 VJA917523:VJH917523 VSW917523:VTD917523 WCS917523:WCZ917523 WMO917523:WMV917523 WWK917523:WWR917523 WWK983059:WWR983059 JY983059:KF983059 TU983059:UB983059 ADQ983059:ADX983059 ANM983059:ANT983059 AXI983059:AXP983059 BHE983059:BHL983059 BRA983059:BRH983059 CAW983059:CBD983059 CKS983059:CKZ983059 CUO983059:CUV983059 DEK983059:DER983059 DOG983059:DON983059 DYC983059:DYJ983059 EHY983059:EIF983059 ERU983059:ESB983059 FBQ983059:FBX983059 FLM983059:FLT983059 FVI983059:FVP983059 GFE983059:GFL983059 GPA983059:GPH983059 GYW983059:GZD983059 HIS983059:HIZ983059 HSO983059:HSV983059 ICK983059:ICR983059 IMG983059:IMN983059 IWC983059:IWJ983059 JFY983059:JGF983059 JPU983059:JQB983059 JZQ983059:JZX983059 KJM983059:KJT983059 KTI983059:KTP983059 LDE983059:LDL983059 LNA983059:LNH983059 LWW983059:LXD983059 MGS983059:MGZ983059 MQO983059:MQV983059 NAK983059:NAR983059 NKG983059:NKN983059 NUC983059:NUJ983059 ODY983059:OEF983059 ONU983059:OOB983059 OXQ983059:OXX983059 PHM983059:PHT983059 PRI983059:PRP983059 QBE983059:QBL983059 QLA983059:QLH983059 QUW983059:QVD983059 RES983059:REZ983059 ROO983059:ROV983059 RYK983059:RYR983059 SIG983059:SIN983059 SSC983059:SSJ983059 TBY983059:TCF983059 TLU983059:TMB983059 TVQ983059:TVX983059 UFM983059:UFT983059 UPI983059:UPP983059 UZE983059:UZL983059 VJA983059:VJH983059 VSW983059:VTD983059 WCS983059:WCZ983059 WMO983059:WMV983059 O983059:AJ983059 O65555:AJ65555 O131091:AJ131091 O196627:AJ196627 O262163:AJ262163 O327699:AJ327699 O393235:AJ393235 O458771:AJ458771 O524307:AJ524307 O589843:AJ589843 O655379:AJ655379 O720915:AJ720915 O786451:AJ786451 O851987:AJ851987 O917523:AJ91752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WS983054:WWS983061 WMW983054:WMW983061 AK65550:AK65557 KG65550:KG65557 UC65550:UC65557 ADY65550:ADY65557 ANU65550:ANU65557 AXQ65550:AXQ65557 BHM65550:BHM65557 BRI65550:BRI65557 CBE65550:CBE65557 CLA65550:CLA65557 CUW65550:CUW65557 DES65550:DES65557 DOO65550:DOO65557 DYK65550:DYK65557 EIG65550:EIG65557 ESC65550:ESC65557 FBY65550:FBY65557 FLU65550:FLU65557 FVQ65550:FVQ65557 GFM65550:GFM65557 GPI65550:GPI65557 GZE65550:GZE65557 HJA65550:HJA65557 HSW65550:HSW65557 ICS65550:ICS65557 IMO65550:IMO65557 IWK65550:IWK65557 JGG65550:JGG65557 JQC65550:JQC65557 JZY65550:JZY65557 KJU65550:KJU65557 KTQ65550:KTQ65557 LDM65550:LDM65557 LNI65550:LNI65557 LXE65550:LXE65557 MHA65550:MHA65557 MQW65550:MQW65557 NAS65550:NAS65557 NKO65550:NKO65557 NUK65550:NUK65557 OEG65550:OEG65557 OOC65550:OOC65557 OXY65550:OXY65557 PHU65550:PHU65557 PRQ65550:PRQ65557 QBM65550:QBM65557 QLI65550:QLI65557 QVE65550:QVE65557 RFA65550:RFA65557 ROW65550:ROW65557 RYS65550:RYS65557 SIO65550:SIO65557 SSK65550:SSK65557 TCG65550:TCG65557 TMC65550:TMC65557 TVY65550:TVY65557 UFU65550:UFU65557 UPQ65550:UPQ65557 UZM65550:UZM65557 VJI65550:VJI65557 VTE65550:VTE65557 WDA65550:WDA65557 WMW65550:WMW65557 WWS65550:WWS65557 AK131086:AK131093 KG131086:KG131093 UC131086:UC131093 ADY131086:ADY131093 ANU131086:ANU131093 AXQ131086:AXQ131093 BHM131086:BHM131093 BRI131086:BRI131093 CBE131086:CBE131093 CLA131086:CLA131093 CUW131086:CUW131093 DES131086:DES131093 DOO131086:DOO131093 DYK131086:DYK131093 EIG131086:EIG131093 ESC131086:ESC131093 FBY131086:FBY131093 FLU131086:FLU131093 FVQ131086:FVQ131093 GFM131086:GFM131093 GPI131086:GPI131093 GZE131086:GZE131093 HJA131086:HJA131093 HSW131086:HSW131093 ICS131086:ICS131093 IMO131086:IMO131093 IWK131086:IWK131093 JGG131086:JGG131093 JQC131086:JQC131093 JZY131086:JZY131093 KJU131086:KJU131093 KTQ131086:KTQ131093 LDM131086:LDM131093 LNI131086:LNI131093 LXE131086:LXE131093 MHA131086:MHA131093 MQW131086:MQW131093 NAS131086:NAS131093 NKO131086:NKO131093 NUK131086:NUK131093 OEG131086:OEG131093 OOC131086:OOC131093 OXY131086:OXY131093 PHU131086:PHU131093 PRQ131086:PRQ131093 QBM131086:QBM131093 QLI131086:QLI131093 QVE131086:QVE131093 RFA131086:RFA131093 ROW131086:ROW131093 RYS131086:RYS131093 SIO131086:SIO131093 SSK131086:SSK131093 TCG131086:TCG131093 TMC131086:TMC131093 TVY131086:TVY131093 UFU131086:UFU131093 UPQ131086:UPQ131093 UZM131086:UZM131093 VJI131086:VJI131093 VTE131086:VTE131093 WDA131086:WDA131093 WMW131086:WMW131093 WWS131086:WWS131093 AK196622:AK196629 KG196622:KG196629 UC196622:UC196629 ADY196622:ADY196629 ANU196622:ANU196629 AXQ196622:AXQ196629 BHM196622:BHM196629 BRI196622:BRI196629 CBE196622:CBE196629 CLA196622:CLA196629 CUW196622:CUW196629 DES196622:DES196629 DOO196622:DOO196629 DYK196622:DYK196629 EIG196622:EIG196629 ESC196622:ESC196629 FBY196622:FBY196629 FLU196622:FLU196629 FVQ196622:FVQ196629 GFM196622:GFM196629 GPI196622:GPI196629 GZE196622:GZE196629 HJA196622:HJA196629 HSW196622:HSW196629 ICS196622:ICS196629 IMO196622:IMO196629 IWK196622:IWK196629 JGG196622:JGG196629 JQC196622:JQC196629 JZY196622:JZY196629 KJU196622:KJU196629 KTQ196622:KTQ196629 LDM196622:LDM196629 LNI196622:LNI196629 LXE196622:LXE196629 MHA196622:MHA196629 MQW196622:MQW196629 NAS196622:NAS196629 NKO196622:NKO196629 NUK196622:NUK196629 OEG196622:OEG196629 OOC196622:OOC196629 OXY196622:OXY196629 PHU196622:PHU196629 PRQ196622:PRQ196629 QBM196622:QBM196629 QLI196622:QLI196629 QVE196622:QVE196629 RFA196622:RFA196629 ROW196622:ROW196629 RYS196622:RYS196629 SIO196622:SIO196629 SSK196622:SSK196629 TCG196622:TCG196629 TMC196622:TMC196629 TVY196622:TVY196629 UFU196622:UFU196629 UPQ196622:UPQ196629 UZM196622:UZM196629 VJI196622:VJI196629 VTE196622:VTE196629 WDA196622:WDA196629 WMW196622:WMW196629 WWS196622:WWS196629 AK262158:AK262165 KG262158:KG262165 UC262158:UC262165 ADY262158:ADY262165 ANU262158:ANU262165 AXQ262158:AXQ262165 BHM262158:BHM262165 BRI262158:BRI262165 CBE262158:CBE262165 CLA262158:CLA262165 CUW262158:CUW262165 DES262158:DES262165 DOO262158:DOO262165 DYK262158:DYK262165 EIG262158:EIG262165 ESC262158:ESC262165 FBY262158:FBY262165 FLU262158:FLU262165 FVQ262158:FVQ262165 GFM262158:GFM262165 GPI262158:GPI262165 GZE262158:GZE262165 HJA262158:HJA262165 HSW262158:HSW262165 ICS262158:ICS262165 IMO262158:IMO262165 IWK262158:IWK262165 JGG262158:JGG262165 JQC262158:JQC262165 JZY262158:JZY262165 KJU262158:KJU262165 KTQ262158:KTQ262165 LDM262158:LDM262165 LNI262158:LNI262165 LXE262158:LXE262165 MHA262158:MHA262165 MQW262158:MQW262165 NAS262158:NAS262165 NKO262158:NKO262165 NUK262158:NUK262165 OEG262158:OEG262165 OOC262158:OOC262165 OXY262158:OXY262165 PHU262158:PHU262165 PRQ262158:PRQ262165 QBM262158:QBM262165 QLI262158:QLI262165 QVE262158:QVE262165 RFA262158:RFA262165 ROW262158:ROW262165 RYS262158:RYS262165 SIO262158:SIO262165 SSK262158:SSK262165 TCG262158:TCG262165 TMC262158:TMC262165 TVY262158:TVY262165 UFU262158:UFU262165 UPQ262158:UPQ262165 UZM262158:UZM262165 VJI262158:VJI262165 VTE262158:VTE262165 WDA262158:WDA262165 WMW262158:WMW262165 WWS262158:WWS262165 AK327694:AK327701 KG327694:KG327701 UC327694:UC327701 ADY327694:ADY327701 ANU327694:ANU327701 AXQ327694:AXQ327701 BHM327694:BHM327701 BRI327694:BRI327701 CBE327694:CBE327701 CLA327694:CLA327701 CUW327694:CUW327701 DES327694:DES327701 DOO327694:DOO327701 DYK327694:DYK327701 EIG327694:EIG327701 ESC327694:ESC327701 FBY327694:FBY327701 FLU327694:FLU327701 FVQ327694:FVQ327701 GFM327694:GFM327701 GPI327694:GPI327701 GZE327694:GZE327701 HJA327694:HJA327701 HSW327694:HSW327701 ICS327694:ICS327701 IMO327694:IMO327701 IWK327694:IWK327701 JGG327694:JGG327701 JQC327694:JQC327701 JZY327694:JZY327701 KJU327694:KJU327701 KTQ327694:KTQ327701 LDM327694:LDM327701 LNI327694:LNI327701 LXE327694:LXE327701 MHA327694:MHA327701 MQW327694:MQW327701 NAS327694:NAS327701 NKO327694:NKO327701 NUK327694:NUK327701 OEG327694:OEG327701 OOC327694:OOC327701 OXY327694:OXY327701 PHU327694:PHU327701 PRQ327694:PRQ327701 QBM327694:QBM327701 QLI327694:QLI327701 QVE327694:QVE327701 RFA327694:RFA327701 ROW327694:ROW327701 RYS327694:RYS327701 SIO327694:SIO327701 SSK327694:SSK327701 TCG327694:TCG327701 TMC327694:TMC327701 TVY327694:TVY327701 UFU327694:UFU327701 UPQ327694:UPQ327701 UZM327694:UZM327701 VJI327694:VJI327701 VTE327694:VTE327701 WDA327694:WDA327701 WMW327694:WMW327701 WWS327694:WWS327701 AK393230:AK393237 KG393230:KG393237 UC393230:UC393237 ADY393230:ADY393237 ANU393230:ANU393237 AXQ393230:AXQ393237 BHM393230:BHM393237 BRI393230:BRI393237 CBE393230:CBE393237 CLA393230:CLA393237 CUW393230:CUW393237 DES393230:DES393237 DOO393230:DOO393237 DYK393230:DYK393237 EIG393230:EIG393237 ESC393230:ESC393237 FBY393230:FBY393237 FLU393230:FLU393237 FVQ393230:FVQ393237 GFM393230:GFM393237 GPI393230:GPI393237 GZE393230:GZE393237 HJA393230:HJA393237 HSW393230:HSW393237 ICS393230:ICS393237 IMO393230:IMO393237 IWK393230:IWK393237 JGG393230:JGG393237 JQC393230:JQC393237 JZY393230:JZY393237 KJU393230:KJU393237 KTQ393230:KTQ393237 LDM393230:LDM393237 LNI393230:LNI393237 LXE393230:LXE393237 MHA393230:MHA393237 MQW393230:MQW393237 NAS393230:NAS393237 NKO393230:NKO393237 NUK393230:NUK393237 OEG393230:OEG393237 OOC393230:OOC393237 OXY393230:OXY393237 PHU393230:PHU393237 PRQ393230:PRQ393237 QBM393230:QBM393237 QLI393230:QLI393237 QVE393230:QVE393237 RFA393230:RFA393237 ROW393230:ROW393237 RYS393230:RYS393237 SIO393230:SIO393237 SSK393230:SSK393237 TCG393230:TCG393237 TMC393230:TMC393237 TVY393230:TVY393237 UFU393230:UFU393237 UPQ393230:UPQ393237 UZM393230:UZM393237 VJI393230:VJI393237 VTE393230:VTE393237 WDA393230:WDA393237 WMW393230:WMW393237 WWS393230:WWS393237 AK458766:AK458773 KG458766:KG458773 UC458766:UC458773 ADY458766:ADY458773 ANU458766:ANU458773 AXQ458766:AXQ458773 BHM458766:BHM458773 BRI458766:BRI458773 CBE458766:CBE458773 CLA458766:CLA458773 CUW458766:CUW458773 DES458766:DES458773 DOO458766:DOO458773 DYK458766:DYK458773 EIG458766:EIG458773 ESC458766:ESC458773 FBY458766:FBY458773 FLU458766:FLU458773 FVQ458766:FVQ458773 GFM458766:GFM458773 GPI458766:GPI458773 GZE458766:GZE458773 HJA458766:HJA458773 HSW458766:HSW458773 ICS458766:ICS458773 IMO458766:IMO458773 IWK458766:IWK458773 JGG458766:JGG458773 JQC458766:JQC458773 JZY458766:JZY458773 KJU458766:KJU458773 KTQ458766:KTQ458773 LDM458766:LDM458773 LNI458766:LNI458773 LXE458766:LXE458773 MHA458766:MHA458773 MQW458766:MQW458773 NAS458766:NAS458773 NKO458766:NKO458773 NUK458766:NUK458773 OEG458766:OEG458773 OOC458766:OOC458773 OXY458766:OXY458773 PHU458766:PHU458773 PRQ458766:PRQ458773 QBM458766:QBM458773 QLI458766:QLI458773 QVE458766:QVE458773 RFA458766:RFA458773 ROW458766:ROW458773 RYS458766:RYS458773 SIO458766:SIO458773 SSK458766:SSK458773 TCG458766:TCG458773 TMC458766:TMC458773 TVY458766:TVY458773 UFU458766:UFU458773 UPQ458766:UPQ458773 UZM458766:UZM458773 VJI458766:VJI458773 VTE458766:VTE458773 WDA458766:WDA458773 WMW458766:WMW458773 WWS458766:WWS458773 AK524302:AK524309 KG524302:KG524309 UC524302:UC524309 ADY524302:ADY524309 ANU524302:ANU524309 AXQ524302:AXQ524309 BHM524302:BHM524309 BRI524302:BRI524309 CBE524302:CBE524309 CLA524302:CLA524309 CUW524302:CUW524309 DES524302:DES524309 DOO524302:DOO524309 DYK524302:DYK524309 EIG524302:EIG524309 ESC524302:ESC524309 FBY524302:FBY524309 FLU524302:FLU524309 FVQ524302:FVQ524309 GFM524302:GFM524309 GPI524302:GPI524309 GZE524302:GZE524309 HJA524302:HJA524309 HSW524302:HSW524309 ICS524302:ICS524309 IMO524302:IMO524309 IWK524302:IWK524309 JGG524302:JGG524309 JQC524302:JQC524309 JZY524302:JZY524309 KJU524302:KJU524309 KTQ524302:KTQ524309 LDM524302:LDM524309 LNI524302:LNI524309 LXE524302:LXE524309 MHA524302:MHA524309 MQW524302:MQW524309 NAS524302:NAS524309 NKO524302:NKO524309 NUK524302:NUK524309 OEG524302:OEG524309 OOC524302:OOC524309 OXY524302:OXY524309 PHU524302:PHU524309 PRQ524302:PRQ524309 QBM524302:QBM524309 QLI524302:QLI524309 QVE524302:QVE524309 RFA524302:RFA524309 ROW524302:ROW524309 RYS524302:RYS524309 SIO524302:SIO524309 SSK524302:SSK524309 TCG524302:TCG524309 TMC524302:TMC524309 TVY524302:TVY524309 UFU524302:UFU524309 UPQ524302:UPQ524309 UZM524302:UZM524309 VJI524302:VJI524309 VTE524302:VTE524309 WDA524302:WDA524309 WMW524302:WMW524309 WWS524302:WWS524309 AK589838:AK589845 KG589838:KG589845 UC589838:UC589845 ADY589838:ADY589845 ANU589838:ANU589845 AXQ589838:AXQ589845 BHM589838:BHM589845 BRI589838:BRI589845 CBE589838:CBE589845 CLA589838:CLA589845 CUW589838:CUW589845 DES589838:DES589845 DOO589838:DOO589845 DYK589838:DYK589845 EIG589838:EIG589845 ESC589838:ESC589845 FBY589838:FBY589845 FLU589838:FLU589845 FVQ589838:FVQ589845 GFM589838:GFM589845 GPI589838:GPI589845 GZE589838:GZE589845 HJA589838:HJA589845 HSW589838:HSW589845 ICS589838:ICS589845 IMO589838:IMO589845 IWK589838:IWK589845 JGG589838:JGG589845 JQC589838:JQC589845 JZY589838:JZY589845 KJU589838:KJU589845 KTQ589838:KTQ589845 LDM589838:LDM589845 LNI589838:LNI589845 LXE589838:LXE589845 MHA589838:MHA589845 MQW589838:MQW589845 NAS589838:NAS589845 NKO589838:NKO589845 NUK589838:NUK589845 OEG589838:OEG589845 OOC589838:OOC589845 OXY589838:OXY589845 PHU589838:PHU589845 PRQ589838:PRQ589845 QBM589838:QBM589845 QLI589838:QLI589845 QVE589838:QVE589845 RFA589838:RFA589845 ROW589838:ROW589845 RYS589838:RYS589845 SIO589838:SIO589845 SSK589838:SSK589845 TCG589838:TCG589845 TMC589838:TMC589845 TVY589838:TVY589845 UFU589838:UFU589845 UPQ589838:UPQ589845 UZM589838:UZM589845 VJI589838:VJI589845 VTE589838:VTE589845 WDA589838:WDA589845 WMW589838:WMW589845 WWS589838:WWS589845 AK655374:AK655381 KG655374:KG655381 UC655374:UC655381 ADY655374:ADY655381 ANU655374:ANU655381 AXQ655374:AXQ655381 BHM655374:BHM655381 BRI655374:BRI655381 CBE655374:CBE655381 CLA655374:CLA655381 CUW655374:CUW655381 DES655374:DES655381 DOO655374:DOO655381 DYK655374:DYK655381 EIG655374:EIG655381 ESC655374:ESC655381 FBY655374:FBY655381 FLU655374:FLU655381 FVQ655374:FVQ655381 GFM655374:GFM655381 GPI655374:GPI655381 GZE655374:GZE655381 HJA655374:HJA655381 HSW655374:HSW655381 ICS655374:ICS655381 IMO655374:IMO655381 IWK655374:IWK655381 JGG655374:JGG655381 JQC655374:JQC655381 JZY655374:JZY655381 KJU655374:KJU655381 KTQ655374:KTQ655381 LDM655374:LDM655381 LNI655374:LNI655381 LXE655374:LXE655381 MHA655374:MHA655381 MQW655374:MQW655381 NAS655374:NAS655381 NKO655374:NKO655381 NUK655374:NUK655381 OEG655374:OEG655381 OOC655374:OOC655381 OXY655374:OXY655381 PHU655374:PHU655381 PRQ655374:PRQ655381 QBM655374:QBM655381 QLI655374:QLI655381 QVE655374:QVE655381 RFA655374:RFA655381 ROW655374:ROW655381 RYS655374:RYS655381 SIO655374:SIO655381 SSK655374:SSK655381 TCG655374:TCG655381 TMC655374:TMC655381 TVY655374:TVY655381 UFU655374:UFU655381 UPQ655374:UPQ655381 UZM655374:UZM655381 VJI655374:VJI655381 VTE655374:VTE655381 WDA655374:WDA655381 WMW655374:WMW655381 WWS655374:WWS655381 AK720910:AK720917 KG720910:KG720917 UC720910:UC720917 ADY720910:ADY720917 ANU720910:ANU720917 AXQ720910:AXQ720917 BHM720910:BHM720917 BRI720910:BRI720917 CBE720910:CBE720917 CLA720910:CLA720917 CUW720910:CUW720917 DES720910:DES720917 DOO720910:DOO720917 DYK720910:DYK720917 EIG720910:EIG720917 ESC720910:ESC720917 FBY720910:FBY720917 FLU720910:FLU720917 FVQ720910:FVQ720917 GFM720910:GFM720917 GPI720910:GPI720917 GZE720910:GZE720917 HJA720910:HJA720917 HSW720910:HSW720917 ICS720910:ICS720917 IMO720910:IMO720917 IWK720910:IWK720917 JGG720910:JGG720917 JQC720910:JQC720917 JZY720910:JZY720917 KJU720910:KJU720917 KTQ720910:KTQ720917 LDM720910:LDM720917 LNI720910:LNI720917 LXE720910:LXE720917 MHA720910:MHA720917 MQW720910:MQW720917 NAS720910:NAS720917 NKO720910:NKO720917 NUK720910:NUK720917 OEG720910:OEG720917 OOC720910:OOC720917 OXY720910:OXY720917 PHU720910:PHU720917 PRQ720910:PRQ720917 QBM720910:QBM720917 QLI720910:QLI720917 QVE720910:QVE720917 RFA720910:RFA720917 ROW720910:ROW720917 RYS720910:RYS720917 SIO720910:SIO720917 SSK720910:SSK720917 TCG720910:TCG720917 TMC720910:TMC720917 TVY720910:TVY720917 UFU720910:UFU720917 UPQ720910:UPQ720917 UZM720910:UZM720917 VJI720910:VJI720917 VTE720910:VTE720917 WDA720910:WDA720917 WMW720910:WMW720917 WWS720910:WWS720917 AK786446:AK786453 KG786446:KG786453 UC786446:UC786453 ADY786446:ADY786453 ANU786446:ANU786453 AXQ786446:AXQ786453 BHM786446:BHM786453 BRI786446:BRI786453 CBE786446:CBE786453 CLA786446:CLA786453 CUW786446:CUW786453 DES786446:DES786453 DOO786446:DOO786453 DYK786446:DYK786453 EIG786446:EIG786453 ESC786446:ESC786453 FBY786446:FBY786453 FLU786446:FLU786453 FVQ786446:FVQ786453 GFM786446:GFM786453 GPI786446:GPI786453 GZE786446:GZE786453 HJA786446:HJA786453 HSW786446:HSW786453 ICS786446:ICS786453 IMO786446:IMO786453 IWK786446:IWK786453 JGG786446:JGG786453 JQC786446:JQC786453 JZY786446:JZY786453 KJU786446:KJU786453 KTQ786446:KTQ786453 LDM786446:LDM786453 LNI786446:LNI786453 LXE786446:LXE786453 MHA786446:MHA786453 MQW786446:MQW786453 NAS786446:NAS786453 NKO786446:NKO786453 NUK786446:NUK786453 OEG786446:OEG786453 OOC786446:OOC786453 OXY786446:OXY786453 PHU786446:PHU786453 PRQ786446:PRQ786453 QBM786446:QBM786453 QLI786446:QLI786453 QVE786446:QVE786453 RFA786446:RFA786453 ROW786446:ROW786453 RYS786446:RYS786453 SIO786446:SIO786453 SSK786446:SSK786453 TCG786446:TCG786453 TMC786446:TMC786453 TVY786446:TVY786453 UFU786446:UFU786453 UPQ786446:UPQ786453 UZM786446:UZM786453 VJI786446:VJI786453 VTE786446:VTE786453 WDA786446:WDA786453 WMW786446:WMW786453 WWS786446:WWS786453 AK851982:AK851989 KG851982:KG851989 UC851982:UC851989 ADY851982:ADY851989 ANU851982:ANU851989 AXQ851982:AXQ851989 BHM851982:BHM851989 BRI851982:BRI851989 CBE851982:CBE851989 CLA851982:CLA851989 CUW851982:CUW851989 DES851982:DES851989 DOO851982:DOO851989 DYK851982:DYK851989 EIG851982:EIG851989 ESC851982:ESC851989 FBY851982:FBY851989 FLU851982:FLU851989 FVQ851982:FVQ851989 GFM851982:GFM851989 GPI851982:GPI851989 GZE851982:GZE851989 HJA851982:HJA851989 HSW851982:HSW851989 ICS851982:ICS851989 IMO851982:IMO851989 IWK851982:IWK851989 JGG851982:JGG851989 JQC851982:JQC851989 JZY851982:JZY851989 KJU851982:KJU851989 KTQ851982:KTQ851989 LDM851982:LDM851989 LNI851982:LNI851989 LXE851982:LXE851989 MHA851982:MHA851989 MQW851982:MQW851989 NAS851982:NAS851989 NKO851982:NKO851989 NUK851982:NUK851989 OEG851982:OEG851989 OOC851982:OOC851989 OXY851982:OXY851989 PHU851982:PHU851989 PRQ851982:PRQ851989 QBM851982:QBM851989 QLI851982:QLI851989 QVE851982:QVE851989 RFA851982:RFA851989 ROW851982:ROW851989 RYS851982:RYS851989 SIO851982:SIO851989 SSK851982:SSK851989 TCG851982:TCG851989 TMC851982:TMC851989 TVY851982:TVY851989 UFU851982:UFU851989 UPQ851982:UPQ851989 UZM851982:UZM851989 VJI851982:VJI851989 VTE851982:VTE851989 WDA851982:WDA851989 WMW851982:WMW851989 WWS851982:WWS851989 AK917518:AK917525 KG917518:KG917525 UC917518:UC917525 ADY917518:ADY917525 ANU917518:ANU917525 AXQ917518:AXQ917525 BHM917518:BHM917525 BRI917518:BRI917525 CBE917518:CBE917525 CLA917518:CLA917525 CUW917518:CUW917525 DES917518:DES917525 DOO917518:DOO917525 DYK917518:DYK917525 EIG917518:EIG917525 ESC917518:ESC917525 FBY917518:FBY917525 FLU917518:FLU917525 FVQ917518:FVQ917525 GFM917518:GFM917525 GPI917518:GPI917525 GZE917518:GZE917525 HJA917518:HJA917525 HSW917518:HSW917525 ICS917518:ICS917525 IMO917518:IMO917525 IWK917518:IWK917525 JGG917518:JGG917525 JQC917518:JQC917525 JZY917518:JZY917525 KJU917518:KJU917525 KTQ917518:KTQ917525 LDM917518:LDM917525 LNI917518:LNI917525 LXE917518:LXE917525 MHA917518:MHA917525 MQW917518:MQW917525 NAS917518:NAS917525 NKO917518:NKO917525 NUK917518:NUK917525 OEG917518:OEG917525 OOC917518:OOC917525 OXY917518:OXY917525 PHU917518:PHU917525 PRQ917518:PRQ917525 QBM917518:QBM917525 QLI917518:QLI917525 QVE917518:QVE917525 RFA917518:RFA917525 ROW917518:ROW917525 RYS917518:RYS917525 SIO917518:SIO917525 SSK917518:SSK917525 TCG917518:TCG917525 TMC917518:TMC917525 TVY917518:TVY917525 UFU917518:UFU917525 UPQ917518:UPQ917525 UZM917518:UZM917525 VJI917518:VJI917525 VTE917518:VTE917525 WDA917518:WDA917525 WMW917518:WMW917525 WWS917518:WWS917525 AK983054:AK983061 KG983054:KG983061 UC983054:UC983061 ADY983054:ADY983061 ANU983054:ANU983061 AXQ983054:AXQ983061 BHM983054:BHM983061 BRI983054:BRI983061 CBE983054:CBE983061 CLA983054:CLA983061 CUW983054:CUW983061 DES983054:DES983061 DOO983054:DOO983061 DYK983054:DYK983061 EIG983054:EIG983061 ESC983054:ESC983061 FBY983054:FBY983061 FLU983054:FLU983061 FVQ983054:FVQ983061 GFM983054:GFM983061 GPI983054:GPI983061 GZE983054:GZE983061 HJA983054:HJA983061 HSW983054:HSW983061 ICS983054:ICS983061 IMO983054:IMO983061 IWK983054:IWK983061 JGG983054:JGG983061 JQC983054:JQC983061 JZY983054:JZY983061 KJU983054:KJU983061 KTQ983054:KTQ983061 LDM983054:LDM983061 LNI983054:LNI983061 LXE983054:LXE983061 MHA983054:MHA983061 MQW983054:MQW983061 NAS983054:NAS983061 NKO983054:NKO983061 NUK983054:NUK983061 OEG983054:OEG983061 OOC983054:OOC983061 OXY983054:OXY983061 PHU983054:PHU983061 PRQ983054:PRQ983061 QBM983054:QBM983061 QLI983054:QLI983061 QVE983054:QVE983061 RFA983054:RFA983061 ROW983054:ROW983061 RYS983054:RYS983061 SIO983054:SIO983061 SSK983054:SSK983061 TCG983054:TCG983061 TMC983054:TMC983061 TVY983054:TVY983061 UFU983054:UFU983061 UPQ983054:UPQ983061 UZM983054:UZM983061 VJI983054:VJI983061 VTE983054:VTE983061 WDA983054:WDA983061 KG18:KG25 UC18:UC25 ADY18:ADY25 ANU18:ANU25 AXQ18:AXQ25 BHM18:BHM25 BRI18:BRI25 CBE18:CBE25 CLA18:CLA25 CUW18:CUW25 DES18:DES25 DOO18:DOO25 DYK18:DYK25 EIG18:EIG25 ESC18:ESC25 FBY18:FBY25 FLU18:FLU25 FVQ18:FVQ25 GFM18:GFM25 GPI18:GPI25 GZE18:GZE25 HJA18:HJA25 HSW18:HSW25 ICS18:ICS25 IMO18:IMO25 IWK18:IWK25 JGG18:JGG25 JQC18:JQC25 JZY18:JZY25 KJU18:KJU25 KTQ18:KTQ25 LDM18:LDM25 LNI18:LNI25 LXE18:LXE25 MHA18:MHA25 MQW18:MQW25 NAS18:NAS25 NKO18:NKO25 NUK18:NUK25 OEG18:OEG25 OOC18:OOC25 OXY18:OXY25 PHU18:PHU25 PRQ18:PRQ25 QBM18:QBM25 QLI18:QLI25 QVE18:QVE25 RFA18:RFA25 ROW18:ROW25 RYS18:RYS25 SIO18:SIO25 SSK18:SSK25 TCG18:TCG25 TMC18:TMC25 TVY18:TVY25 UFU18:UFU25 UPQ18:UPQ25 UZM18:UZM25 VJI18:VJI25 VTE18:VTE25 WDA18:WDA25 WMW18:WMW25 WWS18:WWS25" xr:uid="{00000000-0002-0000-0B00-000006000000}">
      <formula1>900</formula1>
    </dataValidation>
    <dataValidation type="list" allowBlank="1" showInputMessage="1" showErrorMessage="1" errorTitle="Ошибка" error="Выберите значение из списка" sqref="O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O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O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O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O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O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O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O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O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O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O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O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O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O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O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O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V22 V65554 V131090 V196626 V262162 V327698 V393234 V458770 V524306 V589842 V655378 V720914 V786450 V851986 V917522 V983058 AC22 AC65554 AC131090 AC196626 AC262162 AC327698 AC393234 AC458770 AC524306 AC589842 AC655378 AC720914 AC786450 AC851986 AC917522 AC983058"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xr:uid="{00000000-0002-0000-0B00-000009000000}">
      <formula1>kind_of_cons</formula1>
    </dataValidation>
    <dataValidation type="decimal" allowBlank="1" showErrorMessage="1" errorTitle="Ошибка" error="Допускается ввод только действительных чисел!" sqref="O24 V24 AC24" xr:uid="{DEF7DCD3-9294-480B-9A66-53B3D08F53A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470</v>
      </c>
      <c r="G2" s="1275"/>
      <c r="H2" s="1276"/>
      <c r="I2" s="609"/>
    </row>
    <row r="3" spans="1:20"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717</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7"/>
      <c r="P7" s="1317"/>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13.10.2022</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1154</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28" t="s">
        <v>445</v>
      </c>
      <c r="M15" s="1228"/>
      <c r="N15" s="1228"/>
      <c r="O15" s="1228"/>
      <c r="P15" s="1228"/>
      <c r="Q15" s="1228"/>
      <c r="R15" s="1228"/>
      <c r="S15" s="1228"/>
      <c r="T15" s="1228"/>
      <c r="U15" s="1228"/>
      <c r="V15" s="1228"/>
      <c r="W15" s="1228" t="s">
        <v>446</v>
      </c>
    </row>
    <row r="16" spans="1:34" ht="14.25" customHeight="1">
      <c r="J16" s="499"/>
      <c r="K16" s="499"/>
      <c r="L16" s="1309" t="s">
        <v>91</v>
      </c>
      <c r="M16" s="1309" t="s">
        <v>602</v>
      </c>
      <c r="N16" s="630"/>
      <c r="O16" s="1310" t="s">
        <v>604</v>
      </c>
      <c r="P16" s="1311"/>
      <c r="Q16" s="1311"/>
      <c r="R16" s="1311"/>
      <c r="S16" s="1311"/>
      <c r="T16" s="1312"/>
      <c r="U16" s="1292" t="s">
        <v>339</v>
      </c>
      <c r="V16" s="1306" t="s">
        <v>274</v>
      </c>
      <c r="W16" s="1228"/>
    </row>
    <row r="17" spans="1:36" ht="14.25" customHeight="1">
      <c r="J17" s="499"/>
      <c r="K17" s="499"/>
      <c r="L17" s="1309"/>
      <c r="M17" s="1309"/>
      <c r="N17" s="631"/>
      <c r="O17" s="1315" t="s">
        <v>578</v>
      </c>
      <c r="P17" s="1313" t="s">
        <v>270</v>
      </c>
      <c r="Q17" s="1314"/>
      <c r="R17" s="1289" t="s">
        <v>615</v>
      </c>
      <c r="S17" s="1290"/>
      <c r="T17" s="1291"/>
      <c r="U17" s="1293"/>
      <c r="V17" s="1307"/>
      <c r="W17" s="1228"/>
    </row>
    <row r="18" spans="1:36" ht="33.75" customHeight="1">
      <c r="J18" s="499"/>
      <c r="K18" s="499"/>
      <c r="L18" s="1309"/>
      <c r="M18" s="1309"/>
      <c r="N18" s="632"/>
      <c r="O18" s="1316"/>
      <c r="P18" s="505" t="s">
        <v>579</v>
      </c>
      <c r="Q18" s="505" t="s">
        <v>6</v>
      </c>
      <c r="R18" s="506" t="s">
        <v>273</v>
      </c>
      <c r="S18" s="1304" t="s">
        <v>272</v>
      </c>
      <c r="T18" s="1305"/>
      <c r="U18" s="1294"/>
      <c r="V18" s="1308"/>
      <c r="W18" s="1228"/>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718</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470</v>
      </c>
      <c r="G2" s="1275"/>
      <c r="H2" s="1276"/>
      <c r="I2" s="757"/>
    </row>
    <row r="3" spans="1:20" ht="3" customHeight="1"/>
    <row r="4" spans="1:20" s="539" customFormat="1" ht="11.25">
      <c r="A4" s="734"/>
      <c r="B4" s="734"/>
      <c r="C4" s="734"/>
      <c r="D4" s="734"/>
      <c r="F4" s="1228" t="s">
        <v>445</v>
      </c>
      <c r="G4" s="1228"/>
      <c r="H4" s="1228"/>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19.10.2022</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Орловская область</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717</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8"/>
      <c r="P7" s="1319"/>
      <c r="Q7" s="1319"/>
      <c r="R7" s="1319"/>
      <c r="S7" s="1319"/>
      <c r="T7" s="1320"/>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13.10.2022</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1154</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28" t="s">
        <v>445</v>
      </c>
      <c r="M15" s="1228"/>
      <c r="N15" s="1228"/>
      <c r="O15" s="1228"/>
      <c r="P15" s="1228"/>
      <c r="Q15" s="1228"/>
      <c r="R15" s="1228"/>
      <c r="S15" s="1228"/>
      <c r="T15" s="1228"/>
      <c r="U15" s="1228"/>
      <c r="V15" s="1228"/>
      <c r="W15" s="1228" t="s">
        <v>446</v>
      </c>
    </row>
    <row r="16" spans="1:34" ht="14.25" customHeight="1">
      <c r="J16" s="652"/>
      <c r="K16" s="652"/>
      <c r="L16" s="1309" t="s">
        <v>91</v>
      </c>
      <c r="M16" s="1309" t="s">
        <v>602</v>
      </c>
      <c r="N16" s="630"/>
      <c r="O16" s="1310" t="s">
        <v>604</v>
      </c>
      <c r="P16" s="1311"/>
      <c r="Q16" s="1311"/>
      <c r="R16" s="1311"/>
      <c r="S16" s="1311"/>
      <c r="T16" s="1312"/>
      <c r="U16" s="1292" t="s">
        <v>339</v>
      </c>
      <c r="V16" s="1306" t="s">
        <v>274</v>
      </c>
      <c r="W16" s="1228"/>
    </row>
    <row r="17" spans="1:36" ht="14.25" customHeight="1">
      <c r="J17" s="652"/>
      <c r="K17" s="652"/>
      <c r="L17" s="1309"/>
      <c r="M17" s="1309"/>
      <c r="N17" s="631"/>
      <c r="O17" s="1315" t="s">
        <v>578</v>
      </c>
      <c r="P17" s="1313" t="s">
        <v>270</v>
      </c>
      <c r="Q17" s="1314"/>
      <c r="R17" s="1289" t="s">
        <v>615</v>
      </c>
      <c r="S17" s="1290"/>
      <c r="T17" s="1291"/>
      <c r="U17" s="1293"/>
      <c r="V17" s="1307"/>
      <c r="W17" s="1228"/>
    </row>
    <row r="18" spans="1:36" ht="33.75" customHeight="1">
      <c r="J18" s="652"/>
      <c r="K18" s="652"/>
      <c r="L18" s="1309"/>
      <c r="M18" s="1309"/>
      <c r="N18" s="632"/>
      <c r="O18" s="1316"/>
      <c r="P18" s="719" t="s">
        <v>579</v>
      </c>
      <c r="Q18" s="719" t="s">
        <v>6</v>
      </c>
      <c r="R18" s="743" t="s">
        <v>273</v>
      </c>
      <c r="S18" s="1304" t="s">
        <v>272</v>
      </c>
      <c r="T18" s="1305"/>
      <c r="U18" s="1294"/>
      <c r="V18" s="1308"/>
      <c r="W18" s="1228"/>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718</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470</v>
      </c>
      <c r="G2" s="1275"/>
      <c r="H2" s="1276"/>
      <c r="I2" s="609"/>
    </row>
    <row r="3" spans="1:20"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717</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28" t="s">
        <v>445</v>
      </c>
      <c r="M13" s="1228"/>
      <c r="N13" s="1228"/>
      <c r="O13" s="1228"/>
      <c r="P13" s="1228"/>
      <c r="Q13" s="1228"/>
      <c r="R13" s="1228"/>
      <c r="S13" s="1228"/>
      <c r="T13" s="1228"/>
      <c r="U13" s="1228"/>
      <c r="V13" s="1228"/>
      <c r="W13" s="1228" t="s">
        <v>446</v>
      </c>
    </row>
    <row r="14" spans="1:33" ht="14.25" customHeight="1">
      <c r="J14" s="451"/>
      <c r="K14" s="451"/>
      <c r="L14" s="1309" t="s">
        <v>91</v>
      </c>
      <c r="M14" s="1309" t="s">
        <v>602</v>
      </c>
      <c r="N14" s="444"/>
      <c r="O14" s="1310" t="s">
        <v>604</v>
      </c>
      <c r="P14" s="1311"/>
      <c r="Q14" s="1311"/>
      <c r="R14" s="1311"/>
      <c r="S14" s="1311"/>
      <c r="T14" s="1312"/>
      <c r="U14" s="1292" t="s">
        <v>339</v>
      </c>
      <c r="V14" s="1321" t="s">
        <v>274</v>
      </c>
      <c r="W14" s="1228"/>
    </row>
    <row r="15" spans="1:33" ht="14.25" customHeight="1">
      <c r="J15" s="451"/>
      <c r="K15" s="451"/>
      <c r="L15" s="1309"/>
      <c r="M15" s="1309"/>
      <c r="N15" s="443"/>
      <c r="O15" s="1315" t="s">
        <v>603</v>
      </c>
      <c r="P15" s="624"/>
      <c r="Q15" s="624"/>
      <c r="R15" s="1290" t="s">
        <v>615</v>
      </c>
      <c r="S15" s="1290"/>
      <c r="T15" s="1291"/>
      <c r="U15" s="1293"/>
      <c r="V15" s="1321"/>
      <c r="W15" s="1228"/>
    </row>
    <row r="16" spans="1:33" ht="30.75" customHeight="1">
      <c r="J16" s="451"/>
      <c r="K16" s="451"/>
      <c r="L16" s="1309"/>
      <c r="M16" s="1309"/>
      <c r="N16" s="442"/>
      <c r="O16" s="1316"/>
      <c r="P16" s="622"/>
      <c r="Q16" s="623"/>
      <c r="R16" s="506" t="s">
        <v>273</v>
      </c>
      <c r="S16" s="1304" t="s">
        <v>272</v>
      </c>
      <c r="T16" s="1305"/>
      <c r="U16" s="1294"/>
      <c r="V16" s="1321"/>
      <c r="W16" s="1228"/>
    </row>
    <row r="17" spans="1:33">
      <c r="J17" s="451"/>
      <c r="K17" s="459">
        <v>1</v>
      </c>
      <c r="L17" s="606" t="s">
        <v>92</v>
      </c>
      <c r="M17" s="606" t="s">
        <v>48</v>
      </c>
      <c r="N17" s="479" t="s">
        <v>48</v>
      </c>
      <c r="O17" s="607">
        <f ca="1">OFFSET(O17,0,-1)+1</f>
        <v>3</v>
      </c>
      <c r="P17" s="608">
        <f ca="1">OFFSET(P17,0,-1)</f>
        <v>3</v>
      </c>
      <c r="Q17" s="608">
        <f ca="1">OFFSET(Q17,0,-1)</f>
        <v>3</v>
      </c>
      <c r="R17" s="607">
        <f ca="1">OFFSET(R17,0,-1)+1</f>
        <v>4</v>
      </c>
      <c r="S17" s="1324">
        <f ca="1">OFFSET(S17,0,-1)+1</f>
        <v>5</v>
      </c>
      <c r="T17" s="1324"/>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3"/>
      <c r="P18" s="1323"/>
      <c r="Q18" s="1323"/>
      <c r="R18" s="1323"/>
      <c r="S18" s="1323"/>
      <c r="T18" s="1323"/>
      <c r="U18" s="1323"/>
      <c r="V18" s="1323"/>
      <c r="W18" s="1129" t="s">
        <v>718</v>
      </c>
    </row>
    <row r="19" spans="1:33" ht="22.5">
      <c r="A19" s="1280"/>
      <c r="B19" s="1280">
        <v>1</v>
      </c>
      <c r="C19" s="849"/>
      <c r="D19" s="849"/>
      <c r="E19" s="851"/>
      <c r="F19" s="851"/>
      <c r="G19" s="851"/>
      <c r="H19" s="851"/>
      <c r="I19" s="846"/>
      <c r="J19" s="845"/>
      <c r="K19" s="848"/>
      <c r="L19" s="562" t="str">
        <f>mergeValue(A19) &amp;"."&amp; mergeValue(B19)</f>
        <v>1.1</v>
      </c>
      <c r="M19" s="516" t="s">
        <v>15</v>
      </c>
      <c r="N19" s="549"/>
      <c r="O19" s="1323"/>
      <c r="P19" s="1323"/>
      <c r="Q19" s="1323"/>
      <c r="R19" s="1323"/>
      <c r="S19" s="1323"/>
      <c r="T19" s="1323"/>
      <c r="U19" s="1323"/>
      <c r="V19" s="1323"/>
      <c r="W19" s="1129" t="s">
        <v>459</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3"/>
      <c r="P20" s="1323"/>
      <c r="Q20" s="1323"/>
      <c r="R20" s="1323"/>
      <c r="S20" s="1323"/>
      <c r="T20" s="1323"/>
      <c r="U20" s="1323"/>
      <c r="V20" s="1323"/>
      <c r="W20" s="1129" t="s">
        <v>600</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719</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720</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721</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470</v>
      </c>
      <c r="G2" s="1275"/>
      <c r="H2" s="1276"/>
      <c r="I2" s="609"/>
    </row>
    <row r="3" spans="1:20"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1" t="str">
        <f>"Код отчёта: " &amp; GetCode()</f>
        <v>Код отчёта: FAS.JKH.OPEN.INFO.REQUEST.WARM</v>
      </c>
      <c r="C2" s="1211"/>
      <c r="D2" s="1211"/>
      <c r="E2" s="1211"/>
      <c r="F2" s="1211"/>
      <c r="G2" s="1211"/>
      <c r="Q2" s="223"/>
      <c r="R2" s="223"/>
      <c r="S2" s="223"/>
      <c r="T2" s="223"/>
      <c r="U2" s="223"/>
      <c r="V2" s="223"/>
      <c r="W2" s="223"/>
    </row>
    <row r="3" spans="1:27" ht="18" customHeight="1">
      <c r="B3" s="1212" t="str">
        <f>"Версия " &amp; GetVersion()</f>
        <v>Версия 1.0.2</v>
      </c>
      <c r="C3" s="121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676</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3" t="s">
        <v>567</v>
      </c>
      <c r="F7" s="1213"/>
      <c r="G7" s="1213"/>
      <c r="H7" s="1213"/>
      <c r="I7" s="1213"/>
      <c r="J7" s="1213"/>
      <c r="K7" s="1213"/>
      <c r="L7" s="1213"/>
      <c r="M7" s="1213"/>
      <c r="N7" s="1213"/>
      <c r="O7" s="1213"/>
      <c r="P7" s="1213"/>
      <c r="Q7" s="1213"/>
      <c r="R7" s="1213"/>
      <c r="S7" s="1213"/>
      <c r="T7" s="1213"/>
      <c r="U7" s="1213"/>
      <c r="V7" s="1213"/>
      <c r="W7" s="1213"/>
      <c r="X7" s="1213"/>
      <c r="Y7" s="56"/>
    </row>
    <row r="8" spans="1:27"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7"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7"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7"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7" ht="1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7"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7"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7"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7"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565</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hidden="1" customHeight="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hidden="1" customHeight="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hidden="1" customHeight="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hidden="1" customHeight="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hidden="1" customHeight="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hidden="1" customHeight="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hidden="1" customHeight="1">
      <c r="A83" s="40"/>
      <c r="B83" s="75"/>
      <c r="C83" s="74"/>
      <c r="D83" s="58"/>
      <c r="Y83" s="56"/>
    </row>
    <row r="84" spans="1:25" ht="15" hidden="1" customHeight="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Er8qnyjd0UbzFm1+LpEX09Nz2R5kZjUdXL70i9xI0GyWvWNja7uLC3/ailyYL9bDO8Y/a0ltA55i6vxz8HOTPA==" saltValue="IE6+ARDRNwQNNIMlgm7r/w==" spinCount="100000"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732</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28" t="s">
        <v>445</v>
      </c>
      <c r="M13" s="1228"/>
      <c r="N13" s="1228"/>
      <c r="O13" s="1228"/>
      <c r="P13" s="1228"/>
      <c r="Q13" s="1228"/>
      <c r="R13" s="1228"/>
      <c r="S13" s="1228"/>
      <c r="T13" s="1228"/>
      <c r="U13" s="1228"/>
      <c r="V13" s="1228"/>
      <c r="W13" s="1228" t="s">
        <v>446</v>
      </c>
    </row>
    <row r="14" spans="1:35" ht="14.25" customHeight="1">
      <c r="J14" s="499"/>
      <c r="K14" s="499"/>
      <c r="L14" s="1309" t="s">
        <v>91</v>
      </c>
      <c r="M14" s="1309" t="s">
        <v>602</v>
      </c>
      <c r="N14" s="491"/>
      <c r="O14" s="1310" t="s">
        <v>604</v>
      </c>
      <c r="P14" s="1311"/>
      <c r="Q14" s="1311"/>
      <c r="R14" s="1311"/>
      <c r="S14" s="1311"/>
      <c r="T14" s="1312"/>
      <c r="U14" s="1292" t="s">
        <v>339</v>
      </c>
      <c r="V14" s="1306" t="s">
        <v>274</v>
      </c>
      <c r="W14" s="1228"/>
    </row>
    <row r="15" spans="1:35" ht="14.25" customHeight="1">
      <c r="J15" s="499"/>
      <c r="K15" s="499"/>
      <c r="L15" s="1309"/>
      <c r="M15" s="1309"/>
      <c r="N15" s="491"/>
      <c r="O15" s="1315" t="s">
        <v>590</v>
      </c>
      <c r="P15" s="1313"/>
      <c r="Q15" s="1314"/>
      <c r="R15" s="1290" t="s">
        <v>615</v>
      </c>
      <c r="S15" s="1290"/>
      <c r="T15" s="1291"/>
      <c r="U15" s="1293"/>
      <c r="V15" s="1307"/>
      <c r="W15" s="1228"/>
    </row>
    <row r="16" spans="1:35" ht="30" customHeight="1">
      <c r="J16" s="499"/>
      <c r="K16" s="499"/>
      <c r="L16" s="1309"/>
      <c r="M16" s="1309"/>
      <c r="N16" s="490"/>
      <c r="O16" s="1316"/>
      <c r="P16" s="505"/>
      <c r="Q16" s="505"/>
      <c r="R16" s="506" t="s">
        <v>273</v>
      </c>
      <c r="S16" s="1304" t="s">
        <v>272</v>
      </c>
      <c r="T16" s="1305"/>
      <c r="U16" s="1294"/>
      <c r="V16" s="1308"/>
      <c r="W16" s="1228"/>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3"/>
      <c r="P18" s="1323"/>
      <c r="Q18" s="1323"/>
      <c r="R18" s="1323"/>
      <c r="S18" s="1323"/>
      <c r="T18" s="1323"/>
      <c r="U18" s="1323"/>
      <c r="V18" s="1323"/>
      <c r="W18" s="599" t="s">
        <v>718</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3"/>
      <c r="P19" s="1323"/>
      <c r="Q19" s="1323"/>
      <c r="R19" s="1323"/>
      <c r="S19" s="1323"/>
      <c r="T19" s="1323"/>
      <c r="U19" s="1323"/>
      <c r="V19" s="1323"/>
      <c r="W19" s="599" t="s">
        <v>459</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3"/>
      <c r="P20" s="1323"/>
      <c r="Q20" s="1323"/>
      <c r="R20" s="1323"/>
      <c r="S20" s="1323"/>
      <c r="T20" s="1323"/>
      <c r="U20" s="1323"/>
      <c r="V20" s="1323"/>
      <c r="W20" s="599" t="s">
        <v>600</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3"/>
      <c r="P21" s="1323"/>
      <c r="Q21" s="1323"/>
      <c r="R21" s="1323"/>
      <c r="S21" s="1323"/>
      <c r="T21" s="1323"/>
      <c r="U21" s="1323"/>
      <c r="V21" s="1323"/>
      <c r="W21" s="599" t="s">
        <v>601</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25"/>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720</v>
      </c>
      <c r="Y23" s="558" t="str">
        <f>strCheckUnique(Z23:Z26)</f>
        <v/>
      </c>
      <c r="AA23" s="558"/>
    </row>
    <row r="24" spans="1:36" ht="99" customHeight="1">
      <c r="A24" s="1280"/>
      <c r="B24" s="1280"/>
      <c r="C24" s="1280"/>
      <c r="D24" s="1280"/>
      <c r="E24" s="1280"/>
      <c r="F24" s="1280"/>
      <c r="G24" s="867">
        <v>1</v>
      </c>
      <c r="H24" s="867"/>
      <c r="I24" s="1280"/>
      <c r="J24" s="1325"/>
      <c r="K24" s="866"/>
      <c r="L24" s="562" t="str">
        <f>mergeValue(A24) &amp;"."&amp; mergeValue(B24)&amp;"."&amp; mergeValue(C24)&amp;"."&amp; mergeValue(D24)&amp;"."&amp;  mergeValue(F24)&amp;"."&amp;  mergeValue(G24)</f>
        <v>1.1.1.1.1.1</v>
      </c>
      <c r="M24" s="1088"/>
      <c r="N24" s="555"/>
      <c r="O24" s="532"/>
      <c r="P24" s="532"/>
      <c r="Q24" s="532"/>
      <c r="R24" s="1286"/>
      <c r="S24" s="1288" t="s">
        <v>83</v>
      </c>
      <c r="T24" s="1286"/>
      <c r="U24" s="1288" t="s">
        <v>84</v>
      </c>
      <c r="V24" s="507"/>
      <c r="W24" s="1298" t="s">
        <v>733</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25"/>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25"/>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470</v>
      </c>
      <c r="G2" s="1275"/>
      <c r="H2" s="1276"/>
      <c r="I2" s="609"/>
    </row>
    <row r="3" spans="1:20"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28" t="s">
        <v>445</v>
      </c>
      <c r="M13" s="1228"/>
      <c r="N13" s="1228"/>
      <c r="O13" s="1228"/>
      <c r="P13" s="1228"/>
      <c r="Q13" s="1228"/>
      <c r="R13" s="1228"/>
      <c r="S13" s="1228"/>
      <c r="T13" s="1228"/>
      <c r="U13" s="1228"/>
      <c r="V13" s="1228"/>
      <c r="W13" s="1228"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28"/>
    </row>
    <row r="15" spans="1:34" s="493" customFormat="1" ht="14.25" customHeight="1">
      <c r="G15" s="501"/>
      <c r="H15" s="501"/>
      <c r="I15" s="501"/>
      <c r="J15" s="499"/>
      <c r="K15" s="499"/>
      <c r="L15" s="1309"/>
      <c r="M15" s="1309"/>
      <c r="N15" s="491"/>
      <c r="O15" s="1315" t="s">
        <v>578</v>
      </c>
      <c r="P15" s="1313" t="s">
        <v>270</v>
      </c>
      <c r="Q15" s="1314"/>
      <c r="R15" s="1290" t="s">
        <v>615</v>
      </c>
      <c r="S15" s="1290"/>
      <c r="T15" s="1291"/>
      <c r="U15" s="1293"/>
      <c r="V15" s="1307"/>
      <c r="W15" s="1228"/>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28"/>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3"/>
      <c r="P18" s="1323"/>
      <c r="Q18" s="1323"/>
      <c r="R18" s="1323"/>
      <c r="S18" s="1323"/>
      <c r="T18" s="1323"/>
      <c r="U18" s="1323"/>
      <c r="V18" s="1323"/>
      <c r="W18" s="1129" t="s">
        <v>718</v>
      </c>
    </row>
    <row r="19" spans="1:34" ht="22.5">
      <c r="A19" s="1280"/>
      <c r="B19" s="1280">
        <v>1</v>
      </c>
      <c r="C19" s="888"/>
      <c r="D19" s="888"/>
      <c r="E19" s="890"/>
      <c r="F19" s="890"/>
      <c r="G19" s="890"/>
      <c r="H19" s="890"/>
      <c r="I19" s="885"/>
      <c r="J19" s="884"/>
      <c r="K19" s="887"/>
      <c r="L19" s="562" t="str">
        <f>mergeValue(A19) &amp;"."&amp; mergeValue(B19)</f>
        <v>1.1</v>
      </c>
      <c r="M19" s="516" t="s">
        <v>15</v>
      </c>
      <c r="N19" s="549"/>
      <c r="O19" s="1323"/>
      <c r="P19" s="1323"/>
      <c r="Q19" s="1323"/>
      <c r="R19" s="1323"/>
      <c r="S19" s="1323"/>
      <c r="T19" s="1323"/>
      <c r="U19" s="1323"/>
      <c r="V19" s="1323"/>
      <c r="W19" s="1129" t="s">
        <v>459</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3"/>
      <c r="P20" s="1323"/>
      <c r="Q20" s="1323"/>
      <c r="R20" s="1323"/>
      <c r="S20" s="1323"/>
      <c r="T20" s="1323"/>
      <c r="U20" s="1323"/>
      <c r="V20" s="1323"/>
      <c r="W20" s="1129" t="s">
        <v>600</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470</v>
      </c>
      <c r="G2" s="1275"/>
      <c r="H2" s="1276"/>
      <c r="I2" s="609"/>
    </row>
    <row r="3" spans="1:20" ht="3" customHeight="1"/>
    <row r="4" spans="1:20" s="539" customFormat="1" ht="11.25">
      <c r="A4" s="559"/>
      <c r="B4" s="559"/>
      <c r="C4" s="559"/>
      <c r="D4" s="559"/>
      <c r="F4" s="1228" t="s">
        <v>445</v>
      </c>
      <c r="G4" s="1228"/>
      <c r="H4" s="1228"/>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19.10.2022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28" t="s">
        <v>445</v>
      </c>
      <c r="M13" s="1228"/>
      <c r="N13" s="1228"/>
      <c r="O13" s="1228"/>
      <c r="P13" s="1228"/>
      <c r="Q13" s="1228"/>
      <c r="R13" s="1228"/>
      <c r="S13" s="1228"/>
      <c r="T13" s="1228"/>
      <c r="U13" s="1228"/>
      <c r="V13" s="1228"/>
      <c r="W13" s="1228"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28"/>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28"/>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28"/>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3"/>
      <c r="P18" s="1323"/>
      <c r="Q18" s="1323"/>
      <c r="R18" s="1323"/>
      <c r="S18" s="1323"/>
      <c r="T18" s="1323"/>
      <c r="U18" s="1323"/>
      <c r="V18" s="1323"/>
      <c r="W18" s="1129" t="s">
        <v>718</v>
      </c>
    </row>
    <row r="19" spans="1:35" ht="22.5">
      <c r="A19" s="1280"/>
      <c r="B19" s="1280">
        <v>1</v>
      </c>
      <c r="C19" s="906"/>
      <c r="D19" s="906"/>
      <c r="E19" s="908"/>
      <c r="F19" s="908"/>
      <c r="G19" s="908"/>
      <c r="H19" s="908"/>
      <c r="I19" s="903"/>
      <c r="J19" s="902"/>
      <c r="K19" s="905"/>
      <c r="L19" s="562" t="str">
        <f>mergeValue(A19) &amp;"."&amp; mergeValue(B19)</f>
        <v>1.1</v>
      </c>
      <c r="M19" s="516" t="s">
        <v>15</v>
      </c>
      <c r="N19" s="549"/>
      <c r="O19" s="1323"/>
      <c r="P19" s="1323"/>
      <c r="Q19" s="1323"/>
      <c r="R19" s="1323"/>
      <c r="S19" s="1323"/>
      <c r="T19" s="1323"/>
      <c r="U19" s="1323"/>
      <c r="V19" s="1323"/>
      <c r="W19" s="1129" t="s">
        <v>459</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3"/>
      <c r="P20" s="1323"/>
      <c r="Q20" s="1323"/>
      <c r="R20" s="1323"/>
      <c r="S20" s="1323"/>
      <c r="T20" s="1323"/>
      <c r="U20" s="1323"/>
      <c r="V20" s="1323"/>
      <c r="W20" s="1129" t="s">
        <v>600</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3"/>
      <c r="P21" s="1323"/>
      <c r="Q21" s="1323"/>
      <c r="R21" s="1323"/>
      <c r="S21" s="1323"/>
      <c r="T21" s="1323"/>
      <c r="U21" s="1323"/>
      <c r="V21" s="1323"/>
      <c r="W21" s="1129" t="s">
        <v>601</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7"/>
    </row>
    <row r="3" spans="1:20"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735</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28" t="s">
        <v>446</v>
      </c>
    </row>
    <row r="14" spans="1:33" ht="14.25" customHeight="1">
      <c r="J14" s="451"/>
      <c r="K14" s="451"/>
      <c r="L14" s="1309" t="s">
        <v>91</v>
      </c>
      <c r="M14" s="1309" t="s">
        <v>602</v>
      </c>
      <c r="N14" s="547"/>
      <c r="O14" s="1228" t="s">
        <v>604</v>
      </c>
      <c r="P14" s="1228"/>
      <c r="Q14" s="1228"/>
      <c r="R14" s="1228"/>
      <c r="S14" s="1228"/>
      <c r="T14" s="1228"/>
      <c r="U14" s="1228"/>
      <c r="V14" s="1228"/>
      <c r="W14" s="1228"/>
      <c r="X14" s="1228"/>
      <c r="Y14" s="1228"/>
      <c r="Z14" s="1309" t="s">
        <v>339</v>
      </c>
      <c r="AA14" s="1321" t="s">
        <v>274</v>
      </c>
      <c r="AB14" s="1228"/>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1"/>
      <c r="AB15" s="1228"/>
      <c r="AC15" s="554"/>
      <c r="AD15" s="554"/>
      <c r="AE15" s="554"/>
      <c r="AF15" s="554"/>
      <c r="AG15" s="554"/>
    </row>
    <row r="16" spans="1:33"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1"/>
      <c r="AB16" s="1228"/>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3"/>
      <c r="P18" s="1323"/>
      <c r="Q18" s="1323"/>
      <c r="R18" s="1323"/>
      <c r="S18" s="1323"/>
      <c r="T18" s="1323"/>
      <c r="U18" s="1323"/>
      <c r="V18" s="1323"/>
      <c r="W18" s="1323"/>
      <c r="X18" s="1323"/>
      <c r="Y18" s="1323"/>
      <c r="Z18" s="1323"/>
      <c r="AA18" s="1323"/>
      <c r="AB18" s="599" t="s">
        <v>718</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3"/>
      <c r="P19" s="1323"/>
      <c r="Q19" s="1323"/>
      <c r="R19" s="1323"/>
      <c r="S19" s="1323"/>
      <c r="T19" s="1323"/>
      <c r="U19" s="1323"/>
      <c r="V19" s="1323"/>
      <c r="W19" s="1323"/>
      <c r="X19" s="1323"/>
      <c r="Y19" s="1323"/>
      <c r="Z19" s="1323"/>
      <c r="AA19" s="1323"/>
      <c r="AB19" s="599" t="s">
        <v>459</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3"/>
      <c r="P20" s="1323"/>
      <c r="Q20" s="1323"/>
      <c r="R20" s="1323"/>
      <c r="S20" s="1323"/>
      <c r="T20" s="1323"/>
      <c r="U20" s="1323"/>
      <c r="V20" s="1323"/>
      <c r="W20" s="1323"/>
      <c r="X20" s="1323"/>
      <c r="Y20" s="1323"/>
      <c r="Z20" s="1323"/>
      <c r="AA20" s="1323"/>
      <c r="AB20" s="599" t="s">
        <v>600</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3"/>
      <c r="P21" s="1323"/>
      <c r="Q21" s="1323"/>
      <c r="R21" s="1323"/>
      <c r="S21" s="1323"/>
      <c r="T21" s="1323"/>
      <c r="U21" s="1323"/>
      <c r="V21" s="1323"/>
      <c r="W21" s="1323"/>
      <c r="X21" s="1323"/>
      <c r="Y21" s="1323"/>
      <c r="Z21" s="1323"/>
      <c r="AA21" s="1323"/>
      <c r="AB21" s="599" t="s">
        <v>601</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6"/>
      <c r="X24" s="1288" t="s">
        <v>83</v>
      </c>
      <c r="Y24" s="1286"/>
      <c r="Z24" s="1288"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739</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7"/>
    </row>
    <row r="3" spans="1:20"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13.10.2022</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1154</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28" t="s">
        <v>445</v>
      </c>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t="s">
        <v>446</v>
      </c>
    </row>
    <row r="15" spans="1:37"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1" t="s">
        <v>274</v>
      </c>
      <c r="AG15" s="1228"/>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28" t="s">
        <v>621</v>
      </c>
      <c r="AA16" s="1228"/>
      <c r="AB16" s="1228" t="s">
        <v>615</v>
      </c>
      <c r="AC16" s="1228"/>
      <c r="AD16" s="1228"/>
      <c r="AE16" s="1309"/>
      <c r="AF16" s="1321"/>
      <c r="AG16" s="1228"/>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1"/>
      <c r="AG17" s="1228"/>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00000000000001" customHeight="1">
      <c r="A23" s="1280"/>
      <c r="B23" s="1280"/>
      <c r="C23" s="1280"/>
      <c r="D23" s="1280"/>
      <c r="E23" s="1280">
        <v>1</v>
      </c>
      <c r="F23" s="956"/>
      <c r="G23" s="965"/>
      <c r="H23" s="966"/>
      <c r="I23" s="967"/>
      <c r="J23" s="957"/>
      <c r="K23" s="1227"/>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27"/>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27"/>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27"/>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7"/>
    </row>
    <row r="3" spans="1:20"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4">
        <v>44853.505150462966</v>
      </c>
      <c r="B2" s="12" t="s">
        <v>757</v>
      </c>
      <c r="C2" s="12" t="s">
        <v>439</v>
      </c>
    </row>
    <row r="3" spans="1:4">
      <c r="A3" s="1194">
        <v>44853.505173611113</v>
      </c>
      <c r="B3" s="12" t="s">
        <v>758</v>
      </c>
      <c r="C3" s="12" t="s">
        <v>439</v>
      </c>
    </row>
    <row r="4" spans="1:4" ht="67.5">
      <c r="A4" s="1194">
        <v>44853.505173611113</v>
      </c>
      <c r="B4" s="12" t="s">
        <v>759</v>
      </c>
      <c r="C4" s="12" t="s">
        <v>439</v>
      </c>
    </row>
    <row r="5" spans="1:4">
      <c r="A5" s="1194">
        <v>44853.505173611113</v>
      </c>
      <c r="B5" s="12" t="s">
        <v>760</v>
      </c>
      <c r="C5" s="12" t="s">
        <v>439</v>
      </c>
    </row>
    <row r="6" spans="1:4">
      <c r="A6" s="1194">
        <v>44853.505185185182</v>
      </c>
      <c r="B6" s="12" t="s">
        <v>761</v>
      </c>
      <c r="C6" s="12" t="s">
        <v>439</v>
      </c>
    </row>
    <row r="7" spans="1:4" ht="22.5">
      <c r="A7" s="1194">
        <v>44853.505219907405</v>
      </c>
      <c r="B7" s="12" t="s">
        <v>762</v>
      </c>
      <c r="C7" s="12" t="s">
        <v>439</v>
      </c>
    </row>
    <row r="8" spans="1:4" ht="22.5">
      <c r="A8" s="1194">
        <v>44853.505243055559</v>
      </c>
      <c r="B8" s="12" t="s">
        <v>763</v>
      </c>
      <c r="C8" s="12" t="s">
        <v>439</v>
      </c>
    </row>
    <row r="9" spans="1:4">
      <c r="A9" s="1194">
        <v>44853.505254629628</v>
      </c>
      <c r="B9" s="12" t="s">
        <v>764</v>
      </c>
      <c r="C9" s="12" t="s">
        <v>439</v>
      </c>
    </row>
    <row r="10" spans="1:4" ht="22.5">
      <c r="A10" s="1194">
        <v>44853.505266203705</v>
      </c>
      <c r="B10" s="12" t="s">
        <v>765</v>
      </c>
      <c r="C10" s="12" t="s">
        <v>439</v>
      </c>
    </row>
    <row r="11" spans="1:4" ht="22.5">
      <c r="A11" s="1194">
        <v>44853.505289351851</v>
      </c>
      <c r="B11" s="12" t="s">
        <v>769</v>
      </c>
      <c r="C11" s="12" t="s">
        <v>439</v>
      </c>
    </row>
    <row r="12" spans="1:4">
      <c r="A12" s="1194">
        <v>44853.505462962959</v>
      </c>
      <c r="B12" s="12" t="s">
        <v>757</v>
      </c>
      <c r="C12" s="12" t="s">
        <v>439</v>
      </c>
    </row>
    <row r="13" spans="1:4">
      <c r="A13" s="1194">
        <v>44853.505474537036</v>
      </c>
      <c r="B13" s="12" t="s">
        <v>1311</v>
      </c>
      <c r="C13" s="12" t="s">
        <v>439</v>
      </c>
    </row>
    <row r="14" spans="1:4">
      <c r="A14" s="1194">
        <v>44853.505902777775</v>
      </c>
      <c r="B14" s="12" t="s">
        <v>757</v>
      </c>
      <c r="C14" s="12" t="s">
        <v>439</v>
      </c>
    </row>
    <row r="15" spans="1:4">
      <c r="A15" s="1194">
        <v>44853.505914351852</v>
      </c>
      <c r="B15" s="12" t="s">
        <v>1311</v>
      </c>
      <c r="C15" s="12" t="s">
        <v>439</v>
      </c>
    </row>
    <row r="16" spans="1:4">
      <c r="A16" s="1194">
        <v>44853.508067129631</v>
      </c>
      <c r="B16" s="12" t="s">
        <v>757</v>
      </c>
      <c r="C16" s="12" t="s">
        <v>439</v>
      </c>
    </row>
    <row r="17" spans="1:3">
      <c r="A17" s="1194">
        <v>44853.5080787037</v>
      </c>
      <c r="B17" s="12" t="s">
        <v>1311</v>
      </c>
      <c r="C17" s="12" t="s">
        <v>439</v>
      </c>
    </row>
    <row r="18" spans="1:3">
      <c r="A18" s="1194">
        <v>44853.566516203704</v>
      </c>
      <c r="B18" s="12" t="s">
        <v>757</v>
      </c>
      <c r="C18" s="12" t="s">
        <v>439</v>
      </c>
    </row>
    <row r="19" spans="1:3">
      <c r="A19" s="1194">
        <v>44853.566527777781</v>
      </c>
      <c r="B19" s="12" t="s">
        <v>1311</v>
      </c>
      <c r="C19" s="12" t="s">
        <v>439</v>
      </c>
    </row>
    <row r="20" spans="1:3">
      <c r="A20" s="1194">
        <v>44883.459768518522</v>
      </c>
      <c r="B20" s="12" t="s">
        <v>757</v>
      </c>
      <c r="C20" s="12" t="s">
        <v>439</v>
      </c>
    </row>
    <row r="21" spans="1:3">
      <c r="A21" s="1194">
        <v>44883.459791666668</v>
      </c>
      <c r="B21" s="12" t="s">
        <v>1311</v>
      </c>
      <c r="C21" s="12" t="s">
        <v>439</v>
      </c>
    </row>
  </sheetData>
  <sheetProtection algorithmName="SHA-512" hashValue="dwtGdReI9eQGbcGdvrnRNnn9dutshBI0uBs+pZYqfieZ6Qu97QHwuMRonCY3fUfedqw9kORsBOO9yiZAHJj3rA==" saltValue="o5aKM5U7o7C29cGAWVxlLA=="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744</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28" t="s">
        <v>445</v>
      </c>
      <c r="M14" s="1228"/>
      <c r="N14" s="1228"/>
      <c r="O14" s="1228"/>
      <c r="P14" s="1228"/>
      <c r="Q14" s="1228"/>
      <c r="R14" s="1228"/>
      <c r="S14" s="1228"/>
      <c r="T14" s="1228"/>
      <c r="U14" s="1228"/>
      <c r="V14" s="1228"/>
      <c r="W14" s="1228"/>
      <c r="X14" s="1228" t="s">
        <v>446</v>
      </c>
    </row>
    <row r="15" spans="1:29" ht="14.25" customHeight="1">
      <c r="J15" s="451"/>
      <c r="K15" s="451"/>
      <c r="L15" s="1309" t="s">
        <v>91</v>
      </c>
      <c r="M15" s="1309" t="s">
        <v>595</v>
      </c>
      <c r="N15" s="504"/>
      <c r="O15" s="1309" t="s">
        <v>596</v>
      </c>
      <c r="P15" s="1334" t="s">
        <v>597</v>
      </c>
      <c r="Q15" s="1334" t="s">
        <v>604</v>
      </c>
      <c r="R15" s="1334"/>
      <c r="S15" s="1334"/>
      <c r="T15" s="1334"/>
      <c r="U15" s="1334"/>
      <c r="V15" s="1309" t="s">
        <v>339</v>
      </c>
      <c r="W15" s="1321" t="s">
        <v>274</v>
      </c>
      <c r="X15" s="1228"/>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1"/>
      <c r="X16" s="1228"/>
      <c r="Y16" s="956"/>
      <c r="Z16" s="554"/>
      <c r="AA16" s="554"/>
      <c r="AB16" s="554"/>
      <c r="AC16" s="554"/>
    </row>
    <row r="17" spans="1:29" ht="14.25" customHeight="1">
      <c r="J17" s="451"/>
      <c r="K17" s="451"/>
      <c r="L17" s="1309"/>
      <c r="M17" s="1309"/>
      <c r="N17" s="504"/>
      <c r="O17" s="1309"/>
      <c r="P17" s="1334"/>
      <c r="Q17" s="504" t="s">
        <v>619</v>
      </c>
      <c r="R17" s="504" t="s">
        <v>620</v>
      </c>
      <c r="S17" s="506" t="s">
        <v>273</v>
      </c>
      <c r="T17" s="1329" t="s">
        <v>272</v>
      </c>
      <c r="U17" s="1329"/>
      <c r="V17" s="1309"/>
      <c r="W17" s="1321"/>
      <c r="X17" s="1228"/>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3"/>
      <c r="P19" s="1323"/>
      <c r="Q19" s="1323"/>
      <c r="R19" s="1323"/>
      <c r="S19" s="1323"/>
      <c r="T19" s="1323"/>
      <c r="U19" s="1323"/>
      <c r="V19" s="1323"/>
      <c r="W19" s="1323"/>
      <c r="X19" s="550" t="s">
        <v>718</v>
      </c>
    </row>
    <row r="20" spans="1:29" ht="22.5">
      <c r="A20" s="1280"/>
      <c r="B20" s="1280">
        <v>1</v>
      </c>
      <c r="C20" s="928"/>
      <c r="D20" s="928"/>
      <c r="E20" s="928"/>
      <c r="F20" s="928"/>
      <c r="G20" s="933"/>
      <c r="H20" s="930"/>
      <c r="I20" s="935"/>
      <c r="J20" s="920"/>
      <c r="K20" s="919"/>
      <c r="L20" s="562" t="str">
        <f>mergeValue(A20) &amp;"."&amp; mergeValue(B20)</f>
        <v>1.1</v>
      </c>
      <c r="M20" s="516" t="s">
        <v>15</v>
      </c>
      <c r="N20" s="549"/>
      <c r="O20" s="1323"/>
      <c r="P20" s="1323"/>
      <c r="Q20" s="1323"/>
      <c r="R20" s="1323"/>
      <c r="S20" s="1323"/>
      <c r="T20" s="1323"/>
      <c r="U20" s="1323"/>
      <c r="V20" s="1323"/>
      <c r="W20" s="1323"/>
      <c r="X20" s="550" t="s">
        <v>459</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3"/>
      <c r="P21" s="1323"/>
      <c r="Q21" s="1323"/>
      <c r="R21" s="1323"/>
      <c r="S21" s="1323"/>
      <c r="T21" s="1323"/>
      <c r="U21" s="1323"/>
      <c r="V21" s="1323"/>
      <c r="W21" s="1323"/>
      <c r="X21" s="550" t="s">
        <v>600</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3"/>
      <c r="P22" s="1323"/>
      <c r="Q22" s="1323"/>
      <c r="R22" s="1323"/>
      <c r="S22" s="1323"/>
      <c r="T22" s="1323"/>
      <c r="U22" s="1323"/>
      <c r="V22" s="1323"/>
      <c r="W22" s="1323"/>
      <c r="X22" s="968" t="s">
        <v>623</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8" t="s">
        <v>748</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28" t="s">
        <v>445</v>
      </c>
      <c r="G4" s="1228"/>
      <c r="H4" s="1228"/>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19.10.2022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570</v>
      </c>
      <c r="H11" s="1111" t="str">
        <f>IF(region_name="","",region_name)</f>
        <v>Орловская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476</v>
      </c>
      <c r="H12" s="1111" t="str">
        <f>IF(Территории!H13="","","" &amp; Территории!H13 &amp; "")</f>
        <v>Город Орёл</v>
      </c>
      <c r="I12" s="1097" t="s">
        <v>479</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477</v>
      </c>
      <c r="H13" s="1111" t="str">
        <f>IF(Территории!R14="","","" &amp; Территории!R14 &amp; "")</f>
        <v>Город Орёл (54701000)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pQNFQToAkQ9AvhXhIVcU2ofWIXAqxCZmcsk+TjcUeGMjaRt3tOJJlzeJ1j4tRNb/S48Rkg9IHsLUb7x8f2TrHw==" saltValue="3kCxBq3RKa4BlsuqVNUBy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695</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98" t="s">
        <v>700</v>
      </c>
    </row>
    <row r="11" spans="1:17" ht="21" customHeight="1">
      <c r="A11" s="1105"/>
      <c r="C11" s="1080"/>
      <c r="D11" s="1095" t="s">
        <v>48</v>
      </c>
      <c r="E11" s="1150" t="s">
        <v>699</v>
      </c>
      <c r="F11" s="1130"/>
      <c r="G11" s="1110"/>
      <c r="H11" s="1299"/>
    </row>
    <row r="12" spans="1:17" ht="21" customHeight="1">
      <c r="A12" s="1083"/>
      <c r="C12" s="1078"/>
      <c r="D12" s="1095" t="s">
        <v>49</v>
      </c>
      <c r="E12" s="1150" t="s">
        <v>682</v>
      </c>
      <c r="F12" s="1130"/>
      <c r="G12" s="1110"/>
      <c r="H12" s="1299"/>
      <c r="I12" s="1100"/>
      <c r="K12" s="1074"/>
    </row>
    <row r="13" spans="1:17" ht="21" customHeight="1">
      <c r="A13" s="1083"/>
      <c r="C13" s="1078"/>
      <c r="D13" s="1095" t="s">
        <v>50</v>
      </c>
      <c r="E13" s="1150" t="s">
        <v>683</v>
      </c>
      <c r="F13" s="1130"/>
      <c r="G13" s="1110"/>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BA750-1D36-47F1-95B9-507ABC1D71D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28" t="s">
        <v>445</v>
      </c>
      <c r="G4" s="1228"/>
      <c r="H4" s="1228"/>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19.10.2022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84"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84"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 &amp;"."&amp;mergeValue(B11)</f>
        <v>4.1.1</v>
      </c>
      <c r="G11" s="1118" t="s">
        <v>570</v>
      </c>
      <c r="H11" s="1184" t="str">
        <f>IF(region_name="","",region_name)</f>
        <v>Орловская область</v>
      </c>
      <c r="I11" s="1097" t="s">
        <v>478</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 &amp;"."&amp;mergeValue(B12)&amp;"."&amp;mergeValue(C12)</f>
        <v>4.1.1.1</v>
      </c>
      <c r="G12" s="1127" t="s">
        <v>476</v>
      </c>
      <c r="H12" s="1184" t="str">
        <f>IF(Территории!H13="","","" &amp; Территории!H13 &amp; "")</f>
        <v>Город Орёл</v>
      </c>
      <c r="I12" s="1097" t="s">
        <v>479</v>
      </c>
      <c r="J12" s="1122"/>
      <c r="K12" s="1101"/>
      <c r="L12" s="1101"/>
      <c r="M12" s="1101"/>
      <c r="N12" s="1101"/>
      <c r="O12" s="1101"/>
      <c r="P12" s="1101"/>
      <c r="Q12" s="1101"/>
      <c r="R12" s="1101"/>
      <c r="S12" s="1101"/>
      <c r="T12" s="1101"/>
    </row>
    <row r="13" spans="1:20" s="1096" customFormat="1" ht="56.25">
      <c r="A13" s="1278"/>
      <c r="B13" s="1278"/>
      <c r="C13" s="1278"/>
      <c r="D13" s="1182">
        <v>1</v>
      </c>
      <c r="F13" s="1123" t="str">
        <f>"4."&amp;mergeValue(A13) &amp;"."&amp;mergeValue(B13)&amp;"."&amp;mergeValue(C13)&amp;"."&amp;mergeValue(D13)</f>
        <v>4.1.1.1.1</v>
      </c>
      <c r="G13" s="1135" t="s">
        <v>477</v>
      </c>
      <c r="H13" s="1184" t="str">
        <f>IF(Территории!R14="","","" &amp; Территории!R14 &amp; "")</f>
        <v>Город Орёл (54701000)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algorithmName="SHA-512" hashValue="ucMtHwf7jUO5QyITSPL99vOBXfoY+aaufjiTVMiHuPgrTy8Jy5DijkhHWnJvkn+Hwxmb8xQUfezNZnzzfn5rbw==" saltValue="qsNoPkC5eqNzCg2EGjXXX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F3D52106-A57C-4713-B113-E7362695F62D}">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14_1">
    <tabColor rgb="FFEAEBEE"/>
  </sheetPr>
  <dimension ref="A1:AF42"/>
  <sheetViews>
    <sheetView showGridLines="0" topLeftCell="C4" zoomScaleNormal="100" workbookViewId="0">
      <selection activeCell="E21" sqref="E21:K2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707</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13.10.2022</v>
      </c>
      <c r="G7" s="1302"/>
      <c r="H7" s="1302"/>
      <c r="I7" s="1302"/>
      <c r="J7" s="1302"/>
      <c r="K7" s="1302"/>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1154</v>
      </c>
      <c r="G8" s="1302"/>
      <c r="H8" s="1302"/>
      <c r="I8" s="1302"/>
      <c r="J8" s="1302"/>
      <c r="K8" s="1302"/>
      <c r="L8" s="1169"/>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684</v>
      </c>
      <c r="H11" s="1352"/>
      <c r="I11" s="1353"/>
      <c r="J11" s="1349" t="s">
        <v>439</v>
      </c>
      <c r="K11" s="1349" t="s">
        <v>447</v>
      </c>
      <c r="L11" s="1348"/>
    </row>
    <row r="12" spans="1:32" ht="21" customHeight="1">
      <c r="C12" s="1080"/>
      <c r="D12" s="1294"/>
      <c r="E12" s="1350"/>
      <c r="F12" s="1350"/>
      <c r="G12" s="1355" t="s">
        <v>685</v>
      </c>
      <c r="H12" s="1356"/>
      <c r="I12" s="1085" t="s">
        <v>686</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687</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30" t="s">
        <v>1616</v>
      </c>
      <c r="K15" s="1037" t="s">
        <v>1615</v>
      </c>
      <c r="L15" s="1097" t="s">
        <v>688</v>
      </c>
      <c r="M15" s="1155"/>
    </row>
    <row r="16" spans="1:32" ht="18.75">
      <c r="A16" s="1105"/>
      <c r="B16" s="1094">
        <v>3</v>
      </c>
      <c r="C16" s="1080"/>
      <c r="D16" s="1156">
        <v>2</v>
      </c>
      <c r="E16" s="1361" t="s">
        <v>689</v>
      </c>
      <c r="F16" s="1362"/>
      <c r="G16" s="1362"/>
      <c r="H16" s="1363"/>
      <c r="I16" s="1363"/>
      <c r="J16" s="1363" t="s">
        <v>449</v>
      </c>
      <c r="K16" s="1363"/>
      <c r="L16" s="1151"/>
      <c r="M16" s="1155"/>
    </row>
    <row r="17" spans="1:15" ht="90" customHeight="1">
      <c r="A17" s="1105"/>
      <c r="C17" s="1364"/>
      <c r="D17" s="1365" t="s">
        <v>690</v>
      </c>
      <c r="E17"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7"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для потребителей г. Орла</v>
      </c>
      <c r="G17" s="1108"/>
      <c r="H17" s="1167" t="s">
        <v>1312</v>
      </c>
      <c r="I17" s="1165" t="s">
        <v>1313</v>
      </c>
      <c r="J17" s="1130" t="s">
        <v>247</v>
      </c>
      <c r="K17" s="1108" t="s">
        <v>449</v>
      </c>
      <c r="L17" s="1298" t="s">
        <v>711</v>
      </c>
      <c r="M17" s="1155"/>
    </row>
    <row r="18" spans="1:15" ht="18.75">
      <c r="A18" s="1105"/>
      <c r="C18" s="1364"/>
      <c r="D18" s="1365"/>
      <c r="E18" s="1366"/>
      <c r="F18" s="1367"/>
      <c r="G18" s="1157"/>
      <c r="H18" s="1152" t="s">
        <v>274</v>
      </c>
      <c r="I18" s="1147"/>
      <c r="J18" s="1147"/>
      <c r="K18" s="1145"/>
      <c r="L18" s="1300"/>
      <c r="M18" s="1155"/>
    </row>
    <row r="19" spans="1:15" ht="18.75">
      <c r="A19" s="1105"/>
      <c r="B19" s="1094">
        <v>3</v>
      </c>
      <c r="C19" s="1080"/>
      <c r="D19" s="1095" t="s">
        <v>49</v>
      </c>
      <c r="E19" s="1354" t="s">
        <v>691</v>
      </c>
      <c r="F19" s="1354"/>
      <c r="G19" s="1354"/>
      <c r="H19" s="1354"/>
      <c r="I19" s="1354"/>
      <c r="J19" s="1354"/>
      <c r="K19" s="1354"/>
      <c r="L19" s="1129"/>
      <c r="M19" s="1155"/>
    </row>
    <row r="20" spans="1:15" ht="33.75">
      <c r="A20" s="1105"/>
      <c r="C20" s="1080"/>
      <c r="D20" s="1153" t="s">
        <v>440</v>
      </c>
      <c r="E20" s="1108" t="s">
        <v>449</v>
      </c>
      <c r="F20" s="1108" t="s">
        <v>449</v>
      </c>
      <c r="G20" s="1359" t="s">
        <v>449</v>
      </c>
      <c r="H20" s="1360"/>
      <c r="I20" s="1108" t="s">
        <v>449</v>
      </c>
      <c r="J20" s="1108" t="s">
        <v>449</v>
      </c>
      <c r="K20" s="1037" t="s">
        <v>1617</v>
      </c>
      <c r="L20" s="1097" t="s">
        <v>692</v>
      </c>
      <c r="M20" s="1155"/>
    </row>
    <row r="21" spans="1:15" ht="18.75">
      <c r="A21" s="1105"/>
      <c r="B21" s="1094">
        <v>3</v>
      </c>
      <c r="C21" s="1080"/>
      <c r="D21" s="1095" t="s">
        <v>50</v>
      </c>
      <c r="E21" s="1354" t="s">
        <v>693</v>
      </c>
      <c r="F21" s="1354"/>
      <c r="G21" s="1354"/>
      <c r="H21" s="1354"/>
      <c r="I21" s="1354"/>
      <c r="J21" s="1354"/>
      <c r="K21" s="1354"/>
      <c r="L21" s="1129"/>
      <c r="M21" s="1155"/>
    </row>
    <row r="22" spans="1:15" ht="27.95" customHeight="1">
      <c r="A22" s="1105"/>
      <c r="C22" s="1364"/>
      <c r="D22" s="1365" t="s">
        <v>441</v>
      </c>
      <c r="E22"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7"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для потребителей г. Орла</v>
      </c>
      <c r="G22" s="1108"/>
      <c r="H22" s="1165" t="s">
        <v>1312</v>
      </c>
      <c r="I22" s="1165" t="s">
        <v>1610</v>
      </c>
      <c r="J22" s="1170">
        <v>1336976.29</v>
      </c>
      <c r="K22" s="1108" t="s">
        <v>449</v>
      </c>
      <c r="L22" s="1298" t="s">
        <v>712</v>
      </c>
      <c r="M22" s="1155"/>
    </row>
    <row r="23" spans="1:15" s="1071" customFormat="1" ht="27.95" customHeight="1">
      <c r="A23" s="1105"/>
      <c r="B23" s="1094"/>
      <c r="C23" s="1364"/>
      <c r="D23" s="1365"/>
      <c r="E23" s="1366"/>
      <c r="F23" s="1367"/>
      <c r="G23" s="1193" t="s">
        <v>1611</v>
      </c>
      <c r="H23" s="1167" t="s">
        <v>1612</v>
      </c>
      <c r="I23" s="1165" t="s">
        <v>1613</v>
      </c>
      <c r="J23" s="1170">
        <v>1395175.42</v>
      </c>
      <c r="K23" s="1108" t="s">
        <v>449</v>
      </c>
      <c r="L23" s="1299"/>
      <c r="M23" s="1155"/>
      <c r="N23" s="1100"/>
      <c r="O23" s="1100"/>
    </row>
    <row r="24" spans="1:15" s="1071" customFormat="1" ht="18.95" customHeight="1">
      <c r="A24" s="1105"/>
      <c r="B24" s="1094"/>
      <c r="C24" s="1364"/>
      <c r="D24" s="1365"/>
      <c r="E24" s="1366"/>
      <c r="F24" s="1367"/>
      <c r="G24" s="1193" t="s">
        <v>1611</v>
      </c>
      <c r="H24" s="1167" t="s">
        <v>1614</v>
      </c>
      <c r="I24" s="1165" t="s">
        <v>1313</v>
      </c>
      <c r="J24" s="1170">
        <v>1488537.16</v>
      </c>
      <c r="K24" s="1108" t="s">
        <v>449</v>
      </c>
      <c r="L24" s="1299"/>
      <c r="M24" s="1155"/>
      <c r="N24" s="1100"/>
      <c r="O24" s="1100"/>
    </row>
    <row r="25" spans="1:15" ht="15" customHeight="1">
      <c r="A25" s="1105"/>
      <c r="C25" s="1364"/>
      <c r="D25" s="1365"/>
      <c r="E25" s="1366"/>
      <c r="F25" s="1367"/>
      <c r="G25" s="1157"/>
      <c r="H25" s="1152" t="s">
        <v>274</v>
      </c>
      <c r="I25" s="1144"/>
      <c r="J25" s="1144"/>
      <c r="K25" s="1145"/>
      <c r="L25" s="1300"/>
      <c r="M25" s="1155"/>
    </row>
    <row r="26" spans="1:15" ht="18.75">
      <c r="A26" s="1105"/>
      <c r="C26" s="1080"/>
      <c r="D26" s="1095" t="s">
        <v>67</v>
      </c>
      <c r="E26" s="1354" t="s">
        <v>766</v>
      </c>
      <c r="F26" s="1354"/>
      <c r="G26" s="1354"/>
      <c r="H26" s="1354"/>
      <c r="I26" s="1354"/>
      <c r="J26" s="1354"/>
      <c r="K26" s="1354"/>
      <c r="L26" s="1129"/>
      <c r="M26" s="1155"/>
    </row>
    <row r="27" spans="1:15" ht="39.950000000000003" customHeight="1">
      <c r="A27" s="1105"/>
      <c r="C27" s="1364"/>
      <c r="D27" s="1368" t="s">
        <v>442</v>
      </c>
      <c r="E27"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67"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для потребителей г. Орла</v>
      </c>
      <c r="G27" s="1108"/>
      <c r="H27" s="1167" t="s">
        <v>1312</v>
      </c>
      <c r="I27" s="1165" t="s">
        <v>1610</v>
      </c>
      <c r="J27" s="1170">
        <v>560.25</v>
      </c>
      <c r="K27" s="1108" t="s">
        <v>449</v>
      </c>
      <c r="L27" s="1298" t="s">
        <v>767</v>
      </c>
      <c r="M27" s="1155"/>
    </row>
    <row r="28" spans="1:15" s="1071" customFormat="1" ht="39.950000000000003" customHeight="1">
      <c r="A28" s="1105"/>
      <c r="B28" s="1094"/>
      <c r="C28" s="1364"/>
      <c r="D28" s="1369"/>
      <c r="E28" s="1366"/>
      <c r="F28" s="1367"/>
      <c r="G28" s="1193" t="s">
        <v>1611</v>
      </c>
      <c r="H28" s="1167" t="s">
        <v>1612</v>
      </c>
      <c r="I28" s="1165" t="s">
        <v>1613</v>
      </c>
      <c r="J28" s="1170">
        <v>560.25</v>
      </c>
      <c r="K28" s="1108" t="s">
        <v>449</v>
      </c>
      <c r="L28" s="1299"/>
      <c r="M28" s="1155"/>
      <c r="N28" s="1100"/>
      <c r="O28" s="1100"/>
    </row>
    <row r="29" spans="1:15" s="1071" customFormat="1" ht="18.95" customHeight="1">
      <c r="A29" s="1105"/>
      <c r="B29" s="1094"/>
      <c r="C29" s="1364"/>
      <c r="D29" s="1369"/>
      <c r="E29" s="1366"/>
      <c r="F29" s="1367"/>
      <c r="G29" s="1193" t="s">
        <v>1611</v>
      </c>
      <c r="H29" s="1167" t="s">
        <v>1614</v>
      </c>
      <c r="I29" s="1165" t="s">
        <v>1313</v>
      </c>
      <c r="J29" s="1170">
        <v>560.25</v>
      </c>
      <c r="K29" s="1108" t="s">
        <v>449</v>
      </c>
      <c r="L29" s="1299"/>
      <c r="M29" s="1155"/>
      <c r="N29" s="1100"/>
      <c r="O29" s="1100"/>
    </row>
    <row r="30" spans="1:15" ht="15" customHeight="1">
      <c r="A30" s="1105"/>
      <c r="C30" s="1364"/>
      <c r="D30" s="1370"/>
      <c r="E30" s="1366"/>
      <c r="F30" s="1367"/>
      <c r="G30" s="1157"/>
      <c r="H30" s="1152" t="s">
        <v>274</v>
      </c>
      <c r="I30" s="1144"/>
      <c r="J30" s="1144"/>
      <c r="K30" s="1145"/>
      <c r="L30" s="1300"/>
      <c r="M30" s="1155"/>
    </row>
    <row r="31" spans="1:15" ht="26.1" customHeight="1">
      <c r="A31" s="1105"/>
      <c r="C31" s="1080"/>
      <c r="D31" s="1095" t="s">
        <v>68</v>
      </c>
      <c r="E31" s="1354" t="s">
        <v>714</v>
      </c>
      <c r="F31" s="1354"/>
      <c r="G31" s="1354"/>
      <c r="H31" s="1354"/>
      <c r="I31" s="1354"/>
      <c r="J31" s="1354"/>
      <c r="K31" s="1354"/>
      <c r="L31" s="1129"/>
      <c r="M31" s="1155"/>
    </row>
    <row r="32" spans="1:15" ht="45" customHeight="1">
      <c r="A32" s="1105"/>
      <c r="C32" s="1364"/>
      <c r="D32" s="1368" t="s">
        <v>443</v>
      </c>
      <c r="E32"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2" s="1367"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для потребителей г. Орла</v>
      </c>
      <c r="G32" s="1108"/>
      <c r="H32" s="1167" t="s">
        <v>1312</v>
      </c>
      <c r="I32" s="1165" t="s">
        <v>1610</v>
      </c>
      <c r="J32" s="1170">
        <v>0</v>
      </c>
      <c r="K32" s="1108" t="s">
        <v>449</v>
      </c>
      <c r="L32" s="1298" t="s">
        <v>715</v>
      </c>
      <c r="M32" s="1155"/>
      <c r="O32" s="1100" t="s">
        <v>553</v>
      </c>
    </row>
    <row r="33" spans="1:15" s="1071" customFormat="1" ht="45" customHeight="1">
      <c r="A33" s="1105"/>
      <c r="B33" s="1094"/>
      <c r="C33" s="1364"/>
      <c r="D33" s="1369"/>
      <c r="E33" s="1366"/>
      <c r="F33" s="1367"/>
      <c r="G33" s="1193" t="s">
        <v>1611</v>
      </c>
      <c r="H33" s="1167" t="s">
        <v>1612</v>
      </c>
      <c r="I33" s="1165" t="s">
        <v>1613</v>
      </c>
      <c r="J33" s="1170">
        <v>0</v>
      </c>
      <c r="K33" s="1108" t="s">
        <v>449</v>
      </c>
      <c r="L33" s="1299"/>
      <c r="M33" s="1155"/>
      <c r="N33" s="1100"/>
      <c r="O33" s="1100"/>
    </row>
    <row r="34" spans="1:15" s="1071" customFormat="1" ht="18.95" customHeight="1">
      <c r="A34" s="1105"/>
      <c r="B34" s="1094"/>
      <c r="C34" s="1364"/>
      <c r="D34" s="1369"/>
      <c r="E34" s="1366"/>
      <c r="F34" s="1367"/>
      <c r="G34" s="1193" t="s">
        <v>1611</v>
      </c>
      <c r="H34" s="1167" t="s">
        <v>1614</v>
      </c>
      <c r="I34" s="1165" t="s">
        <v>1313</v>
      </c>
      <c r="J34" s="1170">
        <v>0</v>
      </c>
      <c r="K34" s="1108" t="s">
        <v>449</v>
      </c>
      <c r="L34" s="1299"/>
      <c r="M34" s="1155"/>
      <c r="N34" s="1100"/>
      <c r="O34" s="1100"/>
    </row>
    <row r="35" spans="1:15" ht="15" customHeight="1">
      <c r="A35" s="1105"/>
      <c r="C35" s="1364"/>
      <c r="D35" s="1370"/>
      <c r="E35" s="1366"/>
      <c r="F35" s="1367"/>
      <c r="G35" s="1157"/>
      <c r="H35" s="1152" t="s">
        <v>274</v>
      </c>
      <c r="I35" s="1144"/>
      <c r="J35" s="1144"/>
      <c r="K35" s="1145"/>
      <c r="L35" s="1300"/>
      <c r="M35" s="1155"/>
    </row>
    <row r="36" spans="1:15" ht="25.5" customHeight="1">
      <c r="A36" s="1105"/>
      <c r="B36" s="1094">
        <v>3</v>
      </c>
      <c r="C36" s="1080"/>
      <c r="D36" s="1095" t="s">
        <v>182</v>
      </c>
      <c r="E36" s="1354" t="s">
        <v>713</v>
      </c>
      <c r="F36" s="1354"/>
      <c r="G36" s="1354"/>
      <c r="H36" s="1354"/>
      <c r="I36" s="1354"/>
      <c r="J36" s="1354"/>
      <c r="K36" s="1354"/>
      <c r="L36" s="1129"/>
      <c r="M36" s="1155"/>
    </row>
    <row r="37" spans="1:15" ht="50.1" customHeight="1">
      <c r="A37" s="1105"/>
      <c r="C37" s="1364"/>
      <c r="D37" s="1368" t="s">
        <v>694</v>
      </c>
      <c r="E37"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7" s="1367" t="str">
        <f>IF('Перечень тарифов'!J21="","наименование отсутствует","" &amp; 'Перечень тарифов'!J21 &amp; "")</f>
        <v>Тариф на тепловую энергию, поставляемую АО "Орелгортеплоэнерго" в теплоносителе "Горячая вода" для потребителей г. Орла</v>
      </c>
      <c r="G37" s="1108"/>
      <c r="H37" s="1167" t="s">
        <v>1312</v>
      </c>
      <c r="I37" s="1165" t="s">
        <v>1610</v>
      </c>
      <c r="J37" s="1170">
        <v>0</v>
      </c>
      <c r="K37" s="1108" t="s">
        <v>449</v>
      </c>
      <c r="L37" s="1298" t="s">
        <v>716</v>
      </c>
      <c r="M37" s="1155"/>
    </row>
    <row r="38" spans="1:15" s="1071" customFormat="1" ht="50.1" customHeight="1">
      <c r="A38" s="1105"/>
      <c r="B38" s="1094"/>
      <c r="C38" s="1364"/>
      <c r="D38" s="1369"/>
      <c r="E38" s="1366"/>
      <c r="F38" s="1367"/>
      <c r="G38" s="1193" t="s">
        <v>1611</v>
      </c>
      <c r="H38" s="1167" t="s">
        <v>1612</v>
      </c>
      <c r="I38" s="1165" t="s">
        <v>1613</v>
      </c>
      <c r="J38" s="1170">
        <v>0</v>
      </c>
      <c r="K38" s="1108" t="s">
        <v>449</v>
      </c>
      <c r="L38" s="1299"/>
      <c r="M38" s="1155"/>
      <c r="N38" s="1100"/>
      <c r="O38" s="1100"/>
    </row>
    <row r="39" spans="1:15" s="1071" customFormat="1" ht="18.95" customHeight="1">
      <c r="A39" s="1105"/>
      <c r="B39" s="1094"/>
      <c r="C39" s="1364"/>
      <c r="D39" s="1369"/>
      <c r="E39" s="1366"/>
      <c r="F39" s="1367"/>
      <c r="G39" s="1193" t="s">
        <v>1611</v>
      </c>
      <c r="H39" s="1167" t="s">
        <v>1614</v>
      </c>
      <c r="I39" s="1165" t="s">
        <v>1313</v>
      </c>
      <c r="J39" s="1170">
        <v>0</v>
      </c>
      <c r="K39" s="1108" t="s">
        <v>449</v>
      </c>
      <c r="L39" s="1299"/>
      <c r="M39" s="1155"/>
      <c r="N39" s="1100"/>
      <c r="O39" s="1100"/>
    </row>
    <row r="40" spans="1:15" ht="15" customHeight="1">
      <c r="A40" s="1105"/>
      <c r="C40" s="1364"/>
      <c r="D40" s="1370"/>
      <c r="E40" s="1366"/>
      <c r="F40" s="1367"/>
      <c r="G40" s="1157"/>
      <c r="H40" s="1152" t="s">
        <v>274</v>
      </c>
      <c r="I40" s="1144"/>
      <c r="J40" s="1144"/>
      <c r="K40" s="1145"/>
      <c r="L40" s="1300"/>
      <c r="M40" s="1155"/>
    </row>
    <row r="41" spans="1:15" s="1092" customFormat="1" ht="3" customHeight="1">
      <c r="A41" s="1105"/>
      <c r="D41" s="1159"/>
      <c r="E41" s="1159"/>
      <c r="F41" s="1159"/>
      <c r="G41" s="1159"/>
      <c r="H41" s="1159"/>
      <c r="I41" s="1159"/>
      <c r="J41" s="1159"/>
      <c r="K41" s="1159"/>
      <c r="L41" s="1159"/>
      <c r="N41" s="1143"/>
      <c r="O41" s="1143"/>
    </row>
    <row r="42" spans="1:15" ht="24.75" customHeight="1">
      <c r="D42" s="1146">
        <v>1</v>
      </c>
      <c r="E42" s="1273" t="s">
        <v>710</v>
      </c>
      <c r="F42" s="1273"/>
      <c r="G42" s="1273"/>
      <c r="H42" s="1273"/>
      <c r="I42" s="1273"/>
      <c r="J42" s="1273"/>
      <c r="K42" s="1273"/>
      <c r="L42" s="1273"/>
    </row>
  </sheetData>
  <sheetProtection algorithmName="SHA-512" hashValue="nq5JZ7osne/+i6VtKZZJXrOg+SbDb6yc8fdZ3REiKWSwoS5n9jd6pnAHW51RnjbAXyOMN84AKL63FeEp6YIl5A==" saltValue="K/Zk77Ao07vy4GxgPEO1hg==" spinCount="100000" sheet="1" objects="1" scenarios="1" formatColumns="0" formatRows="0"/>
  <mergeCells count="48">
    <mergeCell ref="E42:L42"/>
    <mergeCell ref="E36:K36"/>
    <mergeCell ref="C37:C40"/>
    <mergeCell ref="D37:D40"/>
    <mergeCell ref="E37:E40"/>
    <mergeCell ref="F37:F40"/>
    <mergeCell ref="L37:L40"/>
    <mergeCell ref="L32:L35"/>
    <mergeCell ref="L22:L25"/>
    <mergeCell ref="E26:K26"/>
    <mergeCell ref="C27:C30"/>
    <mergeCell ref="D27:D30"/>
    <mergeCell ref="E27:E30"/>
    <mergeCell ref="F27:F30"/>
    <mergeCell ref="L27:L30"/>
    <mergeCell ref="E31:K31"/>
    <mergeCell ref="C32:C35"/>
    <mergeCell ref="D32:D35"/>
    <mergeCell ref="E32:E35"/>
    <mergeCell ref="F32:F35"/>
    <mergeCell ref="G20:H20"/>
    <mergeCell ref="E21:K21"/>
    <mergeCell ref="C22:C25"/>
    <mergeCell ref="D22:D25"/>
    <mergeCell ref="E22:E25"/>
    <mergeCell ref="F22:F25"/>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000-000000000000}">
      <formula1>900</formula1>
    </dataValidation>
    <dataValidation type="textLength" operator="lessThanOrEqual" allowBlank="1" showInputMessage="1" showErrorMessage="1" errorTitle="Ошибка" error="Допускается ввод не более 900 символов!" sqref="L22 L27 L16:L17 L32 L37" xr:uid="{00000000-0002-0000-20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xr:uid="{00000000-0002-0000-20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7:I29 H17:I17 H32:I34 H22:I24 H37:I39" xr:uid="{00000000-0002-0000-2000-000003000000}"/>
    <dataValidation type="list" allowBlank="1" showInputMessage="1" showErrorMessage="1" errorTitle="Ошибка" error="Выберите значение из списка" prompt="Выберите значение из списка" sqref="J17" xr:uid="{00000000-0002-0000-2000-000004000000}">
      <formula1>kind_of_control_method</formula1>
    </dataValidation>
    <dataValidation type="decimal" allowBlank="1" showErrorMessage="1" errorTitle="Ошибка" error="Допускается ввод только действительных чисел!" sqref="J22:J24 J27:J29 J32:J34 J37:J39" xr:uid="{00000000-0002-0000-2000-000005000000}">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2b53d70b-d7c7-4a07-9e09-7921bb0806a3" xr:uid="{DEB44591-7DC1-460F-9126-2A9A3F89A174}"/>
    <hyperlink ref="K20" location="'Форма 4.10.1'!$K$20" tooltip="Кликните по гиперссылке, чтобы перейти по гиперссылке или отредактировать её" display="https://portal.eias.ru/Portal/DownloadPage.aspx?type=12&amp;guid=a9515a2f-1215-4603-a855-66459d881a61" xr:uid="{DDB5CD25-E3CD-4B3E-806C-DE5D1EC1C206}"/>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1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1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1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7" t="s">
        <v>313</v>
      </c>
      <c r="E7" s="1239"/>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2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1" t="s">
        <v>54</v>
      </c>
      <c r="E7" s="1371"/>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3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10"/>
    </row>
    <row r="3" spans="2:5" ht="3" customHeight="1"/>
    <row r="4" spans="2:5" ht="21.75" customHeight="1" thickBot="1">
      <c r="B4" s="1201" t="s">
        <v>1</v>
      </c>
      <c r="C4" s="1201" t="s">
        <v>90</v>
      </c>
      <c r="D4" s="1201" t="s">
        <v>71</v>
      </c>
    </row>
    <row r="5" spans="2:5" ht="12" thickTop="1"/>
  </sheetData>
  <sheetProtection algorithmName="SHA-512" hashValue="1p/3xu0yHN4l4H+w7l+961ORBdUfcv6fLglFM09wZhNS7K9NiEUZW4ILrCeabIgGQnnu/iZbO8VHUZyVabKwvA==" saltValue="Qof4cqDBtFTAgONBCcbBaQ==" spinCount="100000" sheet="1" objects="1" scenarios="1" formatColumns="0" formatRows="0" autoFilter="0"/>
  <autoFilter ref="B4:D4" xr:uid="{00000000-0001-0000-2400-00000000000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9">
        <v>1</v>
      </c>
      <c r="E9" s="1407"/>
      <c r="F9" s="1409"/>
      <c r="G9" s="1397" t="s">
        <v>84</v>
      </c>
      <c r="H9" s="1249"/>
      <c r="I9" s="1249">
        <v>1</v>
      </c>
      <c r="J9" s="1403"/>
      <c r="K9" s="1288" t="s">
        <v>84</v>
      </c>
      <c r="L9" s="1243"/>
      <c r="M9" s="1243" t="s">
        <v>92</v>
      </c>
      <c r="N9" s="1406"/>
      <c r="O9" s="1288" t="s">
        <v>84</v>
      </c>
      <c r="P9" s="1243"/>
      <c r="Q9" s="1243" t="s">
        <v>92</v>
      </c>
      <c r="R9" s="1401"/>
      <c r="S9" s="1288" t="s">
        <v>84</v>
      </c>
      <c r="T9" s="1034"/>
      <c r="U9" s="1034" t="s">
        <v>92</v>
      </c>
      <c r="V9" s="1189"/>
      <c r="W9" s="288"/>
    </row>
    <row r="10" spans="1:23" s="702" customFormat="1" ht="17.100000000000001" customHeight="1">
      <c r="A10" s="197"/>
      <c r="C10" s="152"/>
      <c r="D10" s="1249"/>
      <c r="E10" s="1407"/>
      <c r="F10" s="1409"/>
      <c r="G10" s="1397"/>
      <c r="H10" s="1249"/>
      <c r="I10" s="1249"/>
      <c r="J10" s="1403"/>
      <c r="K10" s="1288"/>
      <c r="L10" s="1243"/>
      <c r="M10" s="1243"/>
      <c r="N10" s="1406"/>
      <c r="O10" s="1288"/>
      <c r="P10" s="1243"/>
      <c r="Q10" s="1243"/>
      <c r="R10" s="1401"/>
      <c r="S10" s="1288"/>
      <c r="T10" s="1036"/>
      <c r="U10" s="707"/>
      <c r="V10" s="708" t="s">
        <v>630</v>
      </c>
      <c r="W10" s="709"/>
    </row>
    <row r="11" spans="1:23" s="96" customFormat="1" ht="17.100000000000001" customHeight="1">
      <c r="A11" s="197"/>
      <c r="C11" s="152"/>
      <c r="D11" s="1247"/>
      <c r="E11" s="1408"/>
      <c r="F11" s="1410"/>
      <c r="G11" s="1247"/>
      <c r="H11" s="1247"/>
      <c r="I11" s="1247"/>
      <c r="J11" s="1404"/>
      <c r="K11" s="1247"/>
      <c r="L11" s="1247"/>
      <c r="M11" s="1247"/>
      <c r="N11" s="1401"/>
      <c r="O11" s="1247"/>
      <c r="P11" s="1035"/>
      <c r="Q11" s="707"/>
      <c r="R11" s="708" t="s">
        <v>629</v>
      </c>
      <c r="S11" s="704"/>
      <c r="T11" s="704"/>
      <c r="U11" s="704"/>
      <c r="V11" s="704"/>
      <c r="W11" s="709"/>
    </row>
    <row r="12" spans="1:23" s="96" customFormat="1" ht="17.100000000000001" customHeight="1">
      <c r="A12" s="197"/>
      <c r="C12" s="152"/>
      <c r="D12" s="1247"/>
      <c r="E12" s="1408"/>
      <c r="F12" s="1410"/>
      <c r="G12" s="1247"/>
      <c r="H12" s="1247"/>
      <c r="I12" s="1247"/>
      <c r="J12" s="1404"/>
      <c r="K12" s="1247"/>
      <c r="L12" s="707"/>
      <c r="M12" s="708"/>
      <c r="N12" s="708" t="s">
        <v>410</v>
      </c>
      <c r="O12" s="708"/>
      <c r="P12" s="708"/>
      <c r="Q12" s="708"/>
      <c r="R12" s="708"/>
      <c r="S12" s="704"/>
      <c r="T12" s="704"/>
      <c r="U12" s="704"/>
      <c r="V12" s="704"/>
      <c r="W12" s="709"/>
    </row>
    <row r="13" spans="1:23" s="96" customFormat="1" ht="17.25" customHeight="1">
      <c r="A13" s="197"/>
      <c r="C13" s="152"/>
      <c r="D13" s="1247"/>
      <c r="E13" s="1408"/>
      <c r="F13" s="1410"/>
      <c r="G13" s="124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2"/>
      <c r="E15" s="1411"/>
      <c r="F15" s="1396"/>
      <c r="G15" s="1398"/>
      <c r="H15" s="1249"/>
      <c r="I15" s="1249">
        <v>1</v>
      </c>
      <c r="J15" s="1403"/>
      <c r="K15" s="1288" t="s">
        <v>84</v>
      </c>
      <c r="L15" s="1243"/>
      <c r="M15" s="1243" t="s">
        <v>92</v>
      </c>
      <c r="N15" s="1406"/>
      <c r="O15" s="1288" t="s">
        <v>84</v>
      </c>
      <c r="P15" s="1243"/>
      <c r="Q15" s="1243" t="s">
        <v>92</v>
      </c>
      <c r="R15" s="1401"/>
      <c r="S15" s="1288" t="s">
        <v>84</v>
      </c>
      <c r="T15" s="1034"/>
      <c r="U15" s="1034" t="s">
        <v>92</v>
      </c>
      <c r="V15" s="1189"/>
      <c r="W15" s="288"/>
    </row>
    <row r="16" spans="1:23" s="705" customFormat="1" ht="16.5" customHeight="1">
      <c r="A16" s="711"/>
      <c r="B16" s="706"/>
      <c r="C16" s="710"/>
      <c r="D16" s="1402"/>
      <c r="E16" s="1411"/>
      <c r="F16" s="1396"/>
      <c r="G16" s="1398"/>
      <c r="H16" s="1249"/>
      <c r="I16" s="1249"/>
      <c r="J16" s="1403"/>
      <c r="K16" s="1288"/>
      <c r="L16" s="1243"/>
      <c r="M16" s="1243"/>
      <c r="N16" s="1406"/>
      <c r="O16" s="1288"/>
      <c r="P16" s="1243"/>
      <c r="Q16" s="1243"/>
      <c r="R16" s="1401"/>
      <c r="S16" s="1288"/>
      <c r="T16" s="1036"/>
      <c r="U16" s="707"/>
      <c r="V16" s="708" t="s">
        <v>630</v>
      </c>
      <c r="W16" s="709"/>
    </row>
    <row r="17" spans="1:36" ht="17.100000000000001" customHeight="1">
      <c r="A17" s="197"/>
      <c r="B17" s="96"/>
      <c r="C17" s="152"/>
      <c r="D17" s="1402"/>
      <c r="E17" s="1411"/>
      <c r="F17" s="1396"/>
      <c r="G17" s="1398"/>
      <c r="H17" s="1249"/>
      <c r="I17" s="1249"/>
      <c r="J17" s="1404"/>
      <c r="K17" s="1288"/>
      <c r="L17" s="1243"/>
      <c r="M17" s="1243"/>
      <c r="N17" s="1401"/>
      <c r="O17" s="1288"/>
      <c r="P17" s="1035"/>
      <c r="Q17" s="707"/>
      <c r="R17" s="708" t="s">
        <v>629</v>
      </c>
      <c r="S17" s="704"/>
      <c r="T17" s="704"/>
      <c r="U17" s="704"/>
      <c r="V17" s="704"/>
      <c r="W17" s="709"/>
    </row>
    <row r="18" spans="1:36" ht="17.100000000000001" customHeight="1">
      <c r="A18" s="197"/>
      <c r="B18" s="96"/>
      <c r="C18" s="152"/>
      <c r="D18" s="1402"/>
      <c r="E18" s="1411"/>
      <c r="F18" s="1396"/>
      <c r="G18" s="1398"/>
      <c r="H18" s="1249"/>
      <c r="I18" s="1249"/>
      <c r="J18" s="1404"/>
      <c r="K18" s="1288"/>
      <c r="L18" s="707"/>
      <c r="M18" s="708"/>
      <c r="N18" s="708" t="s">
        <v>410</v>
      </c>
      <c r="O18" s="708"/>
      <c r="P18" s="708"/>
      <c r="Q18" s="708"/>
      <c r="R18" s="708"/>
      <c r="S18" s="704"/>
      <c r="T18" s="704"/>
      <c r="U18" s="704"/>
      <c r="V18" s="704"/>
      <c r="W18" s="709"/>
    </row>
    <row r="19" spans="1:36" ht="17.100000000000001" customHeight="1">
      <c r="A19" s="197"/>
      <c r="B19" s="96"/>
      <c r="C19" s="152"/>
      <c r="D19" s="1402"/>
      <c r="E19" s="1411"/>
      <c r="F19" s="1396"/>
      <c r="G19" s="1398"/>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5" t="s">
        <v>297</v>
      </c>
      <c r="P27" s="1405"/>
      <c r="Q27" s="1405"/>
      <c r="R27" s="1332" t="s">
        <v>269</v>
      </c>
      <c r="S27" s="1332"/>
      <c r="T27" s="1332"/>
      <c r="U27" s="1309" t="s">
        <v>339</v>
      </c>
      <c r="W27" s="1399"/>
    </row>
    <row r="28" spans="1:36" ht="17.100000000000001" customHeight="1">
      <c r="O28" s="1333" t="s">
        <v>578</v>
      </c>
      <c r="P28" s="1333" t="s">
        <v>270</v>
      </c>
      <c r="Q28" s="1333"/>
      <c r="R28" s="1332"/>
      <c r="S28" s="1332"/>
      <c r="T28" s="1332"/>
      <c r="U28" s="1309"/>
      <c r="W28" s="1399"/>
    </row>
    <row r="29" spans="1:36" ht="37.5" customHeight="1">
      <c r="O29" s="1333"/>
      <c r="P29" s="98" t="s">
        <v>579</v>
      </c>
      <c r="Q29" s="98" t="s">
        <v>6</v>
      </c>
      <c r="R29" s="99" t="s">
        <v>273</v>
      </c>
      <c r="S29" s="1329" t="s">
        <v>272</v>
      </c>
      <c r="T29" s="1329"/>
      <c r="U29" s="1309"/>
      <c r="W29" s="1399"/>
    </row>
    <row r="30" spans="1:36" ht="17.100000000000001" customHeight="1">
      <c r="G30" s="150"/>
      <c r="H30" s="150"/>
      <c r="I30" s="150"/>
      <c r="J30" s="150"/>
      <c r="K30" s="150"/>
      <c r="L30" s="116"/>
      <c r="M30" s="404" t="s">
        <v>182</v>
      </c>
      <c r="N30" s="405"/>
      <c r="O30" s="1400"/>
      <c r="P30" s="1400"/>
      <c r="Q30" s="1400"/>
      <c r="R30" s="1400"/>
      <c r="S30" s="1400"/>
      <c r="T30" s="1400"/>
      <c r="U30" s="1400"/>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1"/>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532"/>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6"/>
      <c r="P85" s="1377"/>
      <c r="Q85" s="1377"/>
      <c r="R85" s="1377"/>
      <c r="S85" s="1377"/>
      <c r="T85" s="1377"/>
      <c r="U85" s="1377"/>
      <c r="V85" s="1378"/>
      <c r="W85" s="1129" t="s">
        <v>718</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6"/>
      <c r="P86" s="1377"/>
      <c r="Q86" s="1377"/>
      <c r="R86" s="1377"/>
      <c r="S86" s="1377"/>
      <c r="T86" s="1377"/>
      <c r="U86" s="1377"/>
      <c r="V86" s="1378"/>
      <c r="W86" s="1129" t="s">
        <v>459</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6"/>
      <c r="P87" s="1377"/>
      <c r="Q87" s="1377"/>
      <c r="R87" s="1377"/>
      <c r="S87" s="1377"/>
      <c r="T87" s="1377"/>
      <c r="U87" s="1377"/>
      <c r="V87" s="1378"/>
      <c r="W87" s="1129" t="s">
        <v>600</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6"/>
      <c r="P88" s="1377"/>
      <c r="Q88" s="1377"/>
      <c r="R88" s="1377"/>
      <c r="S88" s="1377"/>
      <c r="T88" s="1377"/>
      <c r="U88" s="1377"/>
      <c r="V88" s="1378"/>
      <c r="W88" s="1129" t="s">
        <v>601</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2"/>
      <c r="P89" s="1383"/>
      <c r="Q89" s="1383"/>
      <c r="R89" s="1383"/>
      <c r="S89" s="1383"/>
      <c r="T89" s="1383"/>
      <c r="U89" s="1383"/>
      <c r="V89" s="1384"/>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25"/>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25"/>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25"/>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25"/>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6"/>
      <c r="P103" s="1377"/>
      <c r="Q103" s="1377"/>
      <c r="R103" s="1377"/>
      <c r="S103" s="1377"/>
      <c r="T103" s="1377"/>
      <c r="U103" s="1377"/>
      <c r="V103" s="1377"/>
      <c r="W103" s="1377"/>
      <c r="X103" s="1377"/>
      <c r="Y103" s="1377"/>
      <c r="Z103" s="1377"/>
      <c r="AA103" s="1378"/>
      <c r="AB103" s="1129"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6"/>
      <c r="P104" s="1377"/>
      <c r="Q104" s="1377"/>
      <c r="R104" s="1377"/>
      <c r="S104" s="1377"/>
      <c r="T104" s="1377"/>
      <c r="U104" s="1377"/>
      <c r="V104" s="1377"/>
      <c r="W104" s="1377"/>
      <c r="X104" s="1377"/>
      <c r="Y104" s="1377"/>
      <c r="Z104" s="1377"/>
      <c r="AA104" s="1378"/>
      <c r="AB104" s="1129"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6"/>
      <c r="P105" s="1377"/>
      <c r="Q105" s="1377"/>
      <c r="R105" s="1377"/>
      <c r="S105" s="1377"/>
      <c r="T105" s="1377"/>
      <c r="U105" s="1377"/>
      <c r="V105" s="1377"/>
      <c r="W105" s="1377"/>
      <c r="X105" s="1377"/>
      <c r="Y105" s="1377"/>
      <c r="Z105" s="1377"/>
      <c r="AA105" s="1378"/>
      <c r="AB105" s="1129"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6"/>
      <c r="P106" s="1377"/>
      <c r="Q106" s="1377"/>
      <c r="R106" s="1377"/>
      <c r="S106" s="1377"/>
      <c r="T106" s="1377"/>
      <c r="U106" s="1377"/>
      <c r="V106" s="1377"/>
      <c r="W106" s="1377"/>
      <c r="X106" s="1377"/>
      <c r="Y106" s="1377"/>
      <c r="Z106" s="1377"/>
      <c r="AA106" s="1378"/>
      <c r="AB106" s="1129"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2"/>
      <c r="P107" s="1383"/>
      <c r="Q107" s="1383"/>
      <c r="R107" s="1383"/>
      <c r="S107" s="1383"/>
      <c r="T107" s="1383"/>
      <c r="U107" s="1383"/>
      <c r="V107" s="1383"/>
      <c r="W107" s="1383"/>
      <c r="X107" s="1383"/>
      <c r="Y107" s="1383"/>
      <c r="Z107" s="1383"/>
      <c r="AA107" s="1384"/>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3"/>
      <c r="P125" s="1323"/>
      <c r="Q125" s="1323"/>
      <c r="R125" s="1323"/>
      <c r="S125" s="1323"/>
      <c r="T125" s="1323"/>
      <c r="U125" s="1323"/>
      <c r="V125" s="1323"/>
      <c r="W125" s="1129" t="s">
        <v>718</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3"/>
      <c r="P126" s="1323"/>
      <c r="Q126" s="1323"/>
      <c r="R126" s="1323"/>
      <c r="S126" s="1323"/>
      <c r="T126" s="1323"/>
      <c r="U126" s="1323"/>
      <c r="V126" s="1323"/>
      <c r="W126" s="1129" t="s">
        <v>459</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3"/>
      <c r="P127" s="1323"/>
      <c r="Q127" s="1323"/>
      <c r="R127" s="1323"/>
      <c r="S127" s="1323"/>
      <c r="T127" s="1323"/>
      <c r="U127" s="1323"/>
      <c r="V127" s="1323"/>
      <c r="W127" s="1129" t="s">
        <v>600</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3"/>
      <c r="P128" s="1323"/>
      <c r="Q128" s="1323"/>
      <c r="R128" s="1323"/>
      <c r="S128" s="1323"/>
      <c r="T128" s="1323"/>
      <c r="U128" s="1323"/>
      <c r="V128" s="1323"/>
      <c r="W128" s="1129" t="s">
        <v>601</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3"/>
      <c r="P143" s="1323"/>
      <c r="Q143" s="1323"/>
      <c r="R143" s="1323"/>
      <c r="S143" s="1323"/>
      <c r="T143" s="1323"/>
      <c r="U143" s="1323"/>
      <c r="V143" s="1323"/>
      <c r="W143" s="1129" t="s">
        <v>718</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3"/>
      <c r="P144" s="1323"/>
      <c r="Q144" s="1323"/>
      <c r="R144" s="1323"/>
      <c r="S144" s="1323"/>
      <c r="T144" s="1323"/>
      <c r="U144" s="1323"/>
      <c r="V144" s="1323"/>
      <c r="W144" s="1129" t="s">
        <v>459</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3"/>
      <c r="P145" s="1323"/>
      <c r="Q145" s="1323"/>
      <c r="R145" s="1323"/>
      <c r="S145" s="1323"/>
      <c r="T145" s="1323"/>
      <c r="U145" s="1323"/>
      <c r="V145" s="1323"/>
      <c r="W145" s="1129" t="s">
        <v>600</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3"/>
      <c r="P146" s="1323"/>
      <c r="Q146" s="1323"/>
      <c r="R146" s="1323"/>
      <c r="S146" s="1323"/>
      <c r="T146" s="1323"/>
      <c r="U146" s="1323"/>
      <c r="V146" s="1323"/>
      <c r="W146" s="1129" t="s">
        <v>601</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6"/>
      <c r="P161" s="1377"/>
      <c r="Q161" s="1377"/>
      <c r="R161" s="1377"/>
      <c r="S161" s="1377"/>
      <c r="T161" s="1377"/>
      <c r="U161" s="1377"/>
      <c r="V161" s="1378"/>
      <c r="W161" s="1129"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6"/>
      <c r="P162" s="1377"/>
      <c r="Q162" s="1377"/>
      <c r="R162" s="1377"/>
      <c r="S162" s="1377"/>
      <c r="T162" s="1377"/>
      <c r="U162" s="1377"/>
      <c r="V162" s="1378"/>
      <c r="W162" s="1129"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6"/>
      <c r="P163" s="1377"/>
      <c r="Q163" s="1377"/>
      <c r="R163" s="1377"/>
      <c r="S163" s="1377"/>
      <c r="T163" s="1377"/>
      <c r="U163" s="1377"/>
      <c r="V163" s="1378"/>
      <c r="W163" s="1129"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6"/>
      <c r="P164" s="1377"/>
      <c r="Q164" s="1377"/>
      <c r="R164" s="1377"/>
      <c r="S164" s="1377"/>
      <c r="T164" s="1377"/>
      <c r="U164" s="1377"/>
      <c r="V164" s="1378"/>
      <c r="W164" s="1129"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6"/>
      <c r="P179" s="1377"/>
      <c r="Q179" s="1377"/>
      <c r="R179" s="1377"/>
      <c r="S179" s="1377"/>
      <c r="T179" s="1377"/>
      <c r="U179" s="1377"/>
      <c r="V179" s="1377"/>
      <c r="W179" s="1378"/>
      <c r="X179" s="1097" t="s">
        <v>718</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6"/>
      <c r="P180" s="1377"/>
      <c r="Q180" s="1377"/>
      <c r="R180" s="1377"/>
      <c r="S180" s="1377"/>
      <c r="T180" s="1377"/>
      <c r="U180" s="1377"/>
      <c r="V180" s="1377"/>
      <c r="W180" s="1378"/>
      <c r="X180" s="1097" t="s">
        <v>459</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6"/>
      <c r="P181" s="1377"/>
      <c r="Q181" s="1377"/>
      <c r="R181" s="1377"/>
      <c r="S181" s="1377"/>
      <c r="T181" s="1377"/>
      <c r="U181" s="1377"/>
      <c r="V181" s="1377"/>
      <c r="W181" s="1378"/>
      <c r="X181" s="1097" t="s">
        <v>600</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6"/>
      <c r="P182" s="1377"/>
      <c r="Q182" s="1377"/>
      <c r="R182" s="1377"/>
      <c r="S182" s="1377"/>
      <c r="T182" s="1377"/>
      <c r="U182" s="1377"/>
      <c r="V182" s="1377"/>
      <c r="W182" s="1378"/>
      <c r="X182" s="968" t="s">
        <v>623</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718</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459</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600</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623</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27"/>
      <c r="L197" s="1340" t="str">
        <f>mergeValue(A197) &amp;"."&amp; mergeValue(B197)&amp;"."&amp; mergeValue(C197)&amp;"."&amp; mergeValue(D197)&amp;"."&amp; mergeValue(E197)</f>
        <v>1.1.1.1.1</v>
      </c>
      <c r="M197" s="1341"/>
      <c r="N197" s="1288" t="s">
        <v>83</v>
      </c>
      <c r="O197" s="1347"/>
      <c r="P197" s="1345">
        <v>1</v>
      </c>
      <c r="Q197" s="1412"/>
      <c r="R197" s="1288" t="s">
        <v>83</v>
      </c>
      <c r="S197" s="1347"/>
      <c r="T197" s="1345">
        <v>1</v>
      </c>
      <c r="U197" s="1412"/>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27"/>
      <c r="L198" s="1340"/>
      <c r="M198" s="1341"/>
      <c r="N198" s="1288"/>
      <c r="O198" s="1347"/>
      <c r="P198" s="1345"/>
      <c r="Q198" s="1412"/>
      <c r="R198" s="1288"/>
      <c r="S198" s="1347"/>
      <c r="T198" s="1345"/>
      <c r="U198" s="1412"/>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27"/>
      <c r="L199" s="1340"/>
      <c r="M199" s="1341"/>
      <c r="N199" s="1288"/>
      <c r="O199" s="1347"/>
      <c r="P199" s="1345"/>
      <c r="Q199" s="1412"/>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27"/>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3" t="s">
        <v>84</v>
      </c>
      <c r="O211" s="1347"/>
      <c r="P211" s="1345">
        <v>1</v>
      </c>
      <c r="Q211" s="1382"/>
      <c r="R211" s="1288" t="s">
        <v>83</v>
      </c>
      <c r="S211" s="1385"/>
      <c r="T211" s="1414">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3"/>
      <c r="O212" s="1347"/>
      <c r="P212" s="1345"/>
      <c r="Q212" s="1382"/>
      <c r="R212" s="1288"/>
      <c r="S212" s="1386"/>
      <c r="T212" s="1415"/>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3"/>
      <c r="O213" s="1347"/>
      <c r="P213" s="1345"/>
      <c r="Q213" s="1382"/>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50"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50"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50"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50"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50"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50"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50"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50"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50"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50"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50" s="937" customFormat="1" ht="18.75" customHeight="1">
      <c r="X235" s="958"/>
      <c r="Y235" s="958"/>
      <c r="Z235" s="958"/>
      <c r="AA235" s="958"/>
      <c r="AB235" s="958"/>
      <c r="AC235" s="958"/>
      <c r="AD235" s="958"/>
      <c r="AE235" s="958"/>
      <c r="AF235" s="958"/>
      <c r="AG235" s="958"/>
      <c r="AH235" s="958"/>
      <c r="AI235" s="958"/>
      <c r="AJ235" s="958"/>
    </row>
    <row r="236" spans="1:50"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50"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50" s="938" customFormat="1" ht="22.5">
      <c r="A238" s="1280">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0"/>
      <c r="W238" s="1380"/>
      <c r="X238" s="1380"/>
      <c r="Y238" s="1380"/>
      <c r="Z238" s="1380"/>
      <c r="AA238" s="1380"/>
      <c r="AB238" s="1380"/>
      <c r="AC238" s="1380"/>
      <c r="AD238" s="1380"/>
      <c r="AE238" s="1380"/>
      <c r="AF238" s="1380"/>
      <c r="AG238" s="1380"/>
      <c r="AH238" s="1380"/>
      <c r="AI238" s="1380"/>
      <c r="AJ238" s="1381"/>
      <c r="AK238" s="1129" t="s">
        <v>718</v>
      </c>
      <c r="AL238" s="956"/>
      <c r="AM238" s="777"/>
      <c r="AN238" s="777" t="str">
        <f t="shared" ref="AN238:AN251" si="4">IF(M238="","",M238 )</f>
        <v>Наименование тарифа</v>
      </c>
      <c r="AO238" s="777"/>
      <c r="AP238" s="777"/>
      <c r="AQ238" s="777"/>
      <c r="AR238" s="956"/>
      <c r="AS238" s="956"/>
      <c r="AT238" s="956"/>
      <c r="AU238" s="956"/>
      <c r="AV238" s="956"/>
      <c r="AW238" s="956"/>
      <c r="AX238" s="956"/>
    </row>
    <row r="239" spans="1:50"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9"/>
      <c r="P239" s="1380"/>
      <c r="Q239" s="1380"/>
      <c r="R239" s="1380"/>
      <c r="S239" s="1380"/>
      <c r="T239" s="1380"/>
      <c r="U239" s="1380"/>
      <c r="V239" s="1380"/>
      <c r="W239" s="1380"/>
      <c r="X239" s="1380"/>
      <c r="Y239" s="1380"/>
      <c r="Z239" s="1380"/>
      <c r="AA239" s="1380"/>
      <c r="AB239" s="1380"/>
      <c r="AC239" s="1380"/>
      <c r="AD239" s="1380"/>
      <c r="AE239" s="1380"/>
      <c r="AF239" s="1380"/>
      <c r="AG239" s="1380"/>
      <c r="AH239" s="1380"/>
      <c r="AI239" s="1380"/>
      <c r="AJ239" s="1381"/>
      <c r="AK239" s="1129" t="s">
        <v>459</v>
      </c>
      <c r="AL239" s="956"/>
      <c r="AM239" s="777"/>
      <c r="AN239" s="777" t="str">
        <f t="shared" si="4"/>
        <v>Территория действия тарифа</v>
      </c>
      <c r="AO239" s="777"/>
      <c r="AP239" s="777"/>
      <c r="AQ239" s="777"/>
      <c r="AR239" s="956"/>
      <c r="AS239" s="956"/>
      <c r="AT239" s="956"/>
      <c r="AU239" s="956"/>
      <c r="AV239" s="956"/>
      <c r="AW239" s="956"/>
      <c r="AX239" s="956"/>
    </row>
    <row r="240" spans="1:50"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9"/>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1"/>
      <c r="AK240" s="1129" t="s">
        <v>600</v>
      </c>
      <c r="AL240" s="956"/>
      <c r="AM240" s="777"/>
      <c r="AN240" s="777" t="str">
        <f t="shared" si="4"/>
        <v xml:space="preserve">Наименование системы теплоснабжения </v>
      </c>
      <c r="AO240" s="777"/>
      <c r="AP240" s="777"/>
      <c r="AQ240" s="777"/>
      <c r="AR240" s="956"/>
      <c r="AS240" s="956"/>
      <c r="AT240" s="956"/>
      <c r="AU240" s="956"/>
      <c r="AV240" s="956"/>
      <c r="AW240" s="956"/>
      <c r="AX240" s="956"/>
    </row>
    <row r="241" spans="1:50"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9"/>
      <c r="P241" s="1380"/>
      <c r="Q241" s="1380"/>
      <c r="R241" s="1380"/>
      <c r="S241" s="1380"/>
      <c r="T241" s="1380"/>
      <c r="U241" s="1380"/>
      <c r="V241" s="1380"/>
      <c r="W241" s="1380"/>
      <c r="X241" s="1380"/>
      <c r="Y241" s="1380"/>
      <c r="Z241" s="1380"/>
      <c r="AA241" s="1380"/>
      <c r="AB241" s="1380"/>
      <c r="AC241" s="1380"/>
      <c r="AD241" s="1380"/>
      <c r="AE241" s="1380"/>
      <c r="AF241" s="1380"/>
      <c r="AG241" s="1380"/>
      <c r="AH241" s="1380"/>
      <c r="AI241" s="1380"/>
      <c r="AJ241" s="1381"/>
      <c r="AK241" s="1129" t="s">
        <v>601</v>
      </c>
      <c r="AL241" s="956"/>
      <c r="AM241" s="777"/>
      <c r="AN241" s="777" t="str">
        <f t="shared" si="4"/>
        <v xml:space="preserve">Источник тепловой энергии  </v>
      </c>
      <c r="AO241" s="777"/>
      <c r="AP241" s="777"/>
      <c r="AQ241" s="777"/>
      <c r="AR241" s="956"/>
      <c r="AS241" s="956"/>
      <c r="AT241" s="956"/>
      <c r="AU241" s="956"/>
      <c r="AV241" s="956"/>
      <c r="AW241" s="956"/>
      <c r="AX241" s="956"/>
    </row>
    <row r="242" spans="1:50"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4"/>
      <c r="W242" s="1284"/>
      <c r="X242" s="1284"/>
      <c r="Y242" s="1284"/>
      <c r="Z242" s="1284"/>
      <c r="AA242" s="1284"/>
      <c r="AB242" s="1284"/>
      <c r="AC242" s="1284"/>
      <c r="AD242" s="1284"/>
      <c r="AE242" s="1284"/>
      <c r="AF242" s="1284"/>
      <c r="AG242" s="1284"/>
      <c r="AH242" s="1284"/>
      <c r="AI242" s="1284"/>
      <c r="AJ242" s="1285"/>
      <c r="AK242" s="1129" t="s">
        <v>719</v>
      </c>
      <c r="AL242" s="956"/>
      <c r="AM242" s="777"/>
      <c r="AN242" s="777" t="str">
        <f t="shared" si="4"/>
        <v>Схема подключения теплопотребляющей установки к коллектору источника тепловой энергии</v>
      </c>
      <c r="AO242" s="777"/>
      <c r="AP242" s="777"/>
      <c r="AQ242" s="777"/>
      <c r="AR242" s="956"/>
      <c r="AS242" s="956"/>
      <c r="AT242" s="956"/>
      <c r="AU242" s="956"/>
      <c r="AV242" s="956"/>
      <c r="AW242" s="956"/>
      <c r="AX242" s="956"/>
    </row>
    <row r="243" spans="1:50"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4"/>
      <c r="W243" s="1284"/>
      <c r="X243" s="1284"/>
      <c r="Y243" s="1284"/>
      <c r="Z243" s="1284"/>
      <c r="AA243" s="1284"/>
      <c r="AB243" s="1284"/>
      <c r="AC243" s="1284"/>
      <c r="AD243" s="1284"/>
      <c r="AE243" s="1284"/>
      <c r="AF243" s="1284"/>
      <c r="AG243" s="1284"/>
      <c r="AH243" s="1284"/>
      <c r="AI243" s="1284"/>
      <c r="AJ243" s="1285"/>
      <c r="AK243" s="1129" t="s">
        <v>720</v>
      </c>
      <c r="AL243" s="956"/>
      <c r="AM243" s="777"/>
      <c r="AN243" s="777" t="str">
        <f t="shared" si="4"/>
        <v>Группа потребителей</v>
      </c>
      <c r="AO243" s="777"/>
      <c r="AP243" s="777"/>
      <c r="AQ243" s="777"/>
      <c r="AR243" s="956"/>
      <c r="AS243" s="956"/>
      <c r="AT243" s="956"/>
      <c r="AU243" s="956"/>
      <c r="AV243" s="956"/>
      <c r="AW243" s="956"/>
      <c r="AX243" s="956"/>
    </row>
    <row r="244" spans="1:50"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649"/>
      <c r="P244" s="726"/>
      <c r="Q244" s="1040"/>
      <c r="R244" s="1287"/>
      <c r="S244" s="1288" t="s">
        <v>83</v>
      </c>
      <c r="T244" s="1287"/>
      <c r="U244" s="1288" t="s">
        <v>83</v>
      </c>
      <c r="V244" s="649"/>
      <c r="W244" s="726"/>
      <c r="X244" s="1040"/>
      <c r="Y244" s="1287"/>
      <c r="Z244" s="1288" t="s">
        <v>83</v>
      </c>
      <c r="AA244" s="1287"/>
      <c r="AB244" s="1288" t="s">
        <v>83</v>
      </c>
      <c r="AC244" s="649"/>
      <c r="AD244" s="726"/>
      <c r="AE244" s="1040"/>
      <c r="AF244" s="1287"/>
      <c r="AG244" s="1288" t="s">
        <v>83</v>
      </c>
      <c r="AH244" s="1287"/>
      <c r="AI244" s="1288" t="s">
        <v>84</v>
      </c>
      <c r="AJ244" s="726"/>
      <c r="AK244" s="1298" t="s">
        <v>721</v>
      </c>
      <c r="AL244" s="956" t="str">
        <f>strCheckDate(O245:AJ245)</f>
        <v/>
      </c>
      <c r="AM244" s="777"/>
      <c r="AN244" s="777" t="str">
        <f t="shared" si="4"/>
        <v/>
      </c>
      <c r="AO244" s="777"/>
      <c r="AP244" s="777"/>
      <c r="AQ244" s="777"/>
      <c r="AR244" s="956"/>
      <c r="AS244" s="956"/>
      <c r="AT244" s="956"/>
      <c r="AU244" s="956"/>
      <c r="AV244" s="956"/>
      <c r="AW244" s="956"/>
      <c r="AX244" s="956"/>
    </row>
    <row r="245" spans="1:50"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726"/>
      <c r="X245" s="732" t="str">
        <f>Y244 &amp; "-" &amp; AA244</f>
        <v>-</v>
      </c>
      <c r="Y245" s="1287"/>
      <c r="Z245" s="1288"/>
      <c r="AA245" s="1287"/>
      <c r="AB245" s="1288"/>
      <c r="AC245" s="726"/>
      <c r="AD245" s="726"/>
      <c r="AE245" s="732" t="str">
        <f>AF244 &amp; "-" &amp; AH244</f>
        <v>-</v>
      </c>
      <c r="AF245" s="1287"/>
      <c r="AG245" s="1288"/>
      <c r="AH245" s="1287"/>
      <c r="AI245" s="1288"/>
      <c r="AJ245" s="726"/>
      <c r="AK245" s="1299"/>
      <c r="AL245" s="956"/>
      <c r="AM245" s="777"/>
      <c r="AN245" s="777" t="str">
        <f t="shared" si="4"/>
        <v/>
      </c>
      <c r="AO245" s="777"/>
      <c r="AP245" s="777"/>
      <c r="AQ245" s="777"/>
      <c r="AR245" s="956"/>
      <c r="AS245" s="956"/>
      <c r="AT245" s="956"/>
      <c r="AU245" s="956"/>
      <c r="AV245" s="956"/>
      <c r="AW245" s="956"/>
      <c r="AX245" s="956"/>
    </row>
    <row r="246" spans="1:50"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725"/>
      <c r="AK246" s="1300"/>
      <c r="AL246" s="956"/>
      <c r="AM246" s="777"/>
      <c r="AN246" s="777" t="str">
        <f t="shared" si="4"/>
        <v>Добавить вид теплоносителя (параметры теплоносителя)</v>
      </c>
      <c r="AO246" s="777"/>
      <c r="AP246" s="777"/>
      <c r="AQ246" s="777"/>
      <c r="AR246" s="956"/>
      <c r="AS246" s="956"/>
      <c r="AT246" s="956"/>
      <c r="AU246" s="956"/>
      <c r="AV246" s="956"/>
      <c r="AW246" s="956"/>
      <c r="AX246" s="956"/>
    </row>
    <row r="247" spans="1:50"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634"/>
      <c r="AL247" s="956"/>
      <c r="AM247" s="777"/>
      <c r="AN247" s="777" t="str">
        <f t="shared" si="4"/>
        <v>Добавить группу потребителей</v>
      </c>
      <c r="AO247" s="777"/>
      <c r="AP247" s="777"/>
      <c r="AQ247" s="777"/>
      <c r="AR247" s="956"/>
      <c r="AS247" s="956"/>
      <c r="AT247" s="956"/>
      <c r="AU247" s="956"/>
      <c r="AV247" s="956"/>
      <c r="AW247" s="956"/>
      <c r="AX247" s="956"/>
    </row>
    <row r="248" spans="1:50"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634"/>
      <c r="AL248" s="956"/>
      <c r="AM248" s="777"/>
      <c r="AN248" s="777" t="str">
        <f t="shared" si="4"/>
        <v>Добавить схему подключения</v>
      </c>
      <c r="AO248" s="777"/>
      <c r="AP248" s="777"/>
      <c r="AQ248" s="777"/>
      <c r="AR248" s="956"/>
      <c r="AS248" s="956"/>
      <c r="AT248" s="956"/>
      <c r="AU248" s="956"/>
      <c r="AV248" s="956"/>
      <c r="AW248" s="956"/>
      <c r="AX248" s="956"/>
    </row>
    <row r="249" spans="1:50"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634"/>
      <c r="AL249" s="956"/>
      <c r="AM249" s="777"/>
      <c r="AN249" s="777" t="str">
        <f t="shared" si="4"/>
        <v>Добавить источник тепловой энергии</v>
      </c>
      <c r="AO249" s="777"/>
      <c r="AP249" s="777"/>
      <c r="AQ249" s="777"/>
      <c r="AR249" s="956"/>
      <c r="AS249" s="956"/>
      <c r="AT249" s="956"/>
      <c r="AU249" s="956"/>
      <c r="AV249" s="956"/>
      <c r="AW249" s="956"/>
      <c r="AX249" s="956"/>
    </row>
    <row r="250" spans="1:50"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634"/>
      <c r="AL250" s="956"/>
      <c r="AM250" s="777"/>
      <c r="AN250" s="777" t="str">
        <f t="shared" si="4"/>
        <v>Добавить наименование системы теплоснабжения</v>
      </c>
      <c r="AO250" s="777"/>
      <c r="AP250" s="777"/>
      <c r="AQ250" s="777"/>
      <c r="AR250" s="956"/>
      <c r="AS250" s="956"/>
      <c r="AT250" s="956"/>
      <c r="AU250" s="956"/>
      <c r="AV250" s="956"/>
      <c r="AW250" s="956"/>
      <c r="AX250" s="956"/>
    </row>
    <row r="251" spans="1:50"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634"/>
      <c r="AL251" s="956"/>
      <c r="AM251" s="777"/>
      <c r="AN251" s="777" t="str">
        <f t="shared" si="4"/>
        <v>Добавить территорию действия тарифа</v>
      </c>
      <c r="AO251" s="777"/>
      <c r="AP251" s="777"/>
      <c r="AQ251" s="777"/>
      <c r="AR251" s="956"/>
      <c r="AS251" s="956"/>
      <c r="AT251" s="956"/>
      <c r="AU251" s="956"/>
      <c r="AV251" s="956"/>
      <c r="AW251" s="956"/>
      <c r="AX251" s="956"/>
    </row>
    <row r="252" spans="1:50"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50"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50" s="34" customFormat="1" ht="11.25">
      <c r="A254" s="34" t="s">
        <v>276</v>
      </c>
    </row>
    <row r="255" spans="1:50" ht="11.25"/>
    <row r="256" spans="1:50"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3"/>
      <c r="D297" s="1228">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3"/>
      <c r="D298" s="1228"/>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4"/>
      <c r="D302" s="241"/>
      <c r="E302" s="424"/>
      <c r="F302" s="1395"/>
      <c r="G302" s="1228">
        <v>0</v>
      </c>
      <c r="H302" s="1226"/>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4"/>
      <c r="D303" s="241"/>
      <c r="E303" s="424"/>
      <c r="F303" s="1395"/>
      <c r="G303" s="1228"/>
      <c r="H303" s="1226"/>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Орловская область</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7"/>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7"/>
      <c r="I362" s="1165"/>
      <c r="J362" s="1170"/>
      <c r="K362" s="1108" t="s">
        <v>449</v>
      </c>
      <c r="L362" s="1279" t="s">
        <v>703</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302">
    <mergeCell ref="W226:W228"/>
    <mergeCell ref="O220:V220"/>
    <mergeCell ref="AK244:AK246"/>
    <mergeCell ref="R244:R245"/>
    <mergeCell ref="S244:S245"/>
    <mergeCell ref="T244:T245"/>
    <mergeCell ref="U244:U245"/>
    <mergeCell ref="Y244:Y245"/>
    <mergeCell ref="Z244:Z245"/>
    <mergeCell ref="AA244:AA245"/>
    <mergeCell ref="AB244:AB245"/>
    <mergeCell ref="AF244:AF245"/>
    <mergeCell ref="AG244:AG245"/>
    <mergeCell ref="AH244:AH245"/>
    <mergeCell ref="AI244:AI245"/>
    <mergeCell ref="O238:AJ238"/>
    <mergeCell ref="O239:AJ239"/>
    <mergeCell ref="O240:AJ240"/>
    <mergeCell ref="O241:AJ241"/>
    <mergeCell ref="O242:AJ242"/>
    <mergeCell ref="O243:AJ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S238:WWS245 WMW238:WMW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G238:KG245 UC238:UC245 ADY238:ADY245 ANU238:ANU245 AXQ238:AXQ245 BHM238:BHM245 BRI238:BRI245 CBE238:CBE245 CLA238:CLA245 CUW238:CUW245 DES238:DES245 DOO238:DOO245 DYK238:DYK245 EIG238:EIG245 ESC238:ESC245 FBY238:FBY245 FLU238:FLU245 FVQ238:FVQ245 GFM238:GFM245 GPI238:GPI245 GZE238:GZE245 HJA238:HJA245 HSW238:HSW245 ICS238:ICS245 IMO238:IMO245 IWK238:IWK245 JGG238:JGG245 JQC238:JQC245 JZY238:JZY245 KJU238:KJU245 KTQ238:KTQ245 LDM238:LDM245 LNI238:LNI245 LXE238:LXE245 MHA238:MHA245 MQW238:MQW245 NAS238:NAS245 NKO238:NKO245 NUK238:NUK245 OEG238:OEG245 OOC238:OOC245 OXY238:OXY245 PHU238:PHU245 PRQ238:PRQ245 QBM238:QBM245 QLI238:QLI245 QVE238:QVE245 RFA238:RFA245 ROW238:ROW245 RYS238:RYS245 SIO238:SIO245 SSK238:SSK245 TCG238:TCG245 TMC238:TMC245 TVY238:TVY245 UFU238:UFU245 UPQ238:UPQ245 UZM238:UZM245 VJI238:VJI245 VTE238:VTE245 WDA238:WDA245 R15:R16 R9:R10 V15:W15 V9:W9" xr:uid="{00000000-0002-0000-25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xr:uid="{00000000-0002-0000-25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C244 S244 WWQ244 WMU244 WCY244 VTC244 VJG244 UZK244 UPO244 UFS244 TVW244 TMA244 TCE244 SSI244 SIM244 RYQ244 ROU244 REY244 QVC244 QLG244 QBK244 PRO244 PHS244 OXW244 OOA244 OEE244 NUI244 NKM244 NAQ244 MQU244 MGY244 LXC244 LNG244 LDK244 KTO244 KJS244 JZW244 JQA244 JGE244 IWI244 IMM244 ICQ244 HSU244 HIY244 GZC244 GPG244 GFK244 FVO244 FLS244 FBW244 ESA244 EIE244 DYI244 DOM244 DEQ244 CUU244 CKY244 CBC244 BRG244 BHK244 AXO244 ANS244 ADW244 UA244 TY244 KE244 WWO244 WMS244 WCW244 VTA244 VJE244 UZI244 UPM244 UFQ244 TVU244 TLY244 TCC244 SSG244 SIK244 RYO244 ROS244 REW244 QVA244 QLE244 QBI244 PRM244 PHQ244 OXU244 ONY244 OEC244 NUG244 NKK244 NAO244 MQS244 MGW244 LXA244 LNE244 LDI244 KTM244 KJQ244 JZU244 JPY244 JGC244 IWG244 IMK244 ICO244 HSS244 HIW244 GZA244 GPE244 GFI244 FVM244 FLQ244 FBU244 ERY244 EIC244 DYG244 DOK244 DEO244 CUS244 CKW244 CBA244 BRE244 BHI244 AXM244 ANQ244 ADU244 S9:S10 S15:S16 U55 Z120 Z109:Z110 U167 U91:U92 V183 AE197 U244 Z244 AB244 AG244 AI244" xr:uid="{00000000-0002-0000-25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P244 WMT244 WCX244 VTB244 VJF244 UZJ244 UPN244 UFR244 TVV244 TLZ244 TCD244 SSH244 SIL244 RYP244 ROT244 REX244 QVB244 QLF244 QBJ244 PRN244 PHR244 OXV244 ONZ244 OED244 NUH244 NKL244 NAP244 MQT244 MGX244 LXB244 LNF244 LDJ244 KTN244 KJR244 JZV244 JPZ244 JGD244 IWH244 IML244 ICP244 HST244 HIX244 GZB244 GPF244 GFJ244 FVN244 FLR244 FBV244 ERZ244 EID244 DYH244 DOL244 DEP244 CUT244 CKX244 CBB244 BRF244 BHJ244 AXN244 ANR244 ADV244 TZ244 KD244 T244 WWN244 WMR244 WCV244 VSZ244 VJD244 UZH244 UPL244 UFP244 TVT244 TLX244 TCB244 SSF244 SIJ244 RYN244 ROR244 REV244 QUZ244 QLD244 QBH244 PRL244 PHP244 OXT244 ONX244 OEB244 NUF244 NKJ244 NAN244 MQR244 MGV244 LWZ244 LND244 LDH244 KTL244 KJP244 JZT244 JPX244 JGB244 IWF244 IMJ244 ICN244 HSR244 HIV244 GYZ244 GPD244 GFH244 FVL244 FLP244 FBT244 ERX244 EIB244 DYF244 DOJ244 DEN244 CUR244 CKV244 CAZ244 BRD244 BHH244 AXL244 ANP244 ADT244 TX244 KB244 H356:I356 H362:I362 H368:I368 H373:I373 Y244 AA244 AF244 AH244" xr:uid="{00000000-0002-0000-25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A245 TW245 ADS245 ANO245 AXK245 BHG245 BRC245 CAY245 CKU245 CUQ245 DEM245 DOI245 DYE245 EIA245 ERW245 FBS245 FLO245 FVK245 GFG245 GPC245 GYY245 HIU245 HSQ245 ICM245 IMI245 IWE245 JGA245 JPW245 JZS245 KJO245 KTK245 LDG245 LNC245 LWY245 MGU245 MQQ245 NAM245 NKI245 NUE245 OEA245 ONW245 OXS245 PHO245 PRK245 QBG245 QLC245 QUY245 REU245 ROQ245 RYM245 SII245 SSE245 TCA245 TLW245 TVS245 UFO245 UPK245 UZG245 VJC245 VSY245 WCU245 WMQ245 WWM245 X245 AE245" xr:uid="{00000000-0002-0000-25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5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5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5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S243:WCZ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W243:VTD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E243:UZL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A243:VJH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M243:UFT243 WWK243:WWR243 WMO243:WMV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I243:UPP243 JY243:KF243 TU243:UB243 ADQ243:ADX243 ANM243:ANT243 AXI243:AXP243 BHE243:BHL243 BRA243:BRH243 CAW243:CBD243 CKS243:CKZ243 CUO243:CUV243 DEK243:DER243 DOG243:DON243 DYC243:DYJ243 EHY243:EIF243 ERU243:ESB243 FBQ243:FBX243 FLM243:FLT243 FVI243:FVP243 GFE243:GFL243 GPA243:GPH243 GYW243:GZD243 HIS243:HIZ243 HSO243:HSV243 ICK243:ICR243 IMG243:IMN243 IWC243:IWJ243 JFY243:JGF243 JPU243:JQB243 JZQ243:JZX243 KJM243:KJT243 KTI243:KTP243 LDE243:LDL243 LNA243:LNH243 LWW243:LXD243 MGS243:MGZ243 MQO243:MQV243 NAK243:NAR243 NKG243:NKN243 NUC243:NUJ243 ODY243:OEF243 ONU243:OOB243 OXQ243:OXX243 PHM243:PHT243 PRI243:PRP243 QBE243:QBL243 QLA243:QLH243 QUW243:QVD243 RES243:REZ243 ROO243:ROV243 RYK243:RYR243 SIG243:SIN243 SSC243:SSJ243 TBY243:TCF243 TLU243:TMB243 TVQ243:TVX243" xr:uid="{00000000-0002-0000-25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Y242 TU242 ADQ242 ANM242 AXI242 BHE242 BRA242 CAW242 CKS242 CUO242 DEK242 DOG242 DYC242 EHY242 ERU242 FBQ242 FLM242 FVI242 GFE242 GPA242 GYW242 HIS242 HSO242 ICK242 IMG242 IWC242 JFY242 JPU242 JZQ242 KJM242 KTI242 LDE242 LNA242 LWW242 MGS242 MQO242 NAK242 NKG242 NUC242 ODY242 ONU242 OXQ242 PHM242 PRI242 QBE242 QLA242 QUW242 RES242 ROO242 RYK242 SIG242 SSC242 TBY242 TLU242 TVQ242 UFM242 UPI242 UZE242 VJA242 VSW242 WCS242 WMO242 WWK242" xr:uid="{00000000-0002-0000-25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500-00000A000000}">
      <formula1>kind_of_cons</formula1>
    </dataValidation>
    <dataValidation type="list" allowBlank="1" showInputMessage="1" showErrorMessage="1" errorTitle="Ошибка" error="Выберите значение из списка" sqref="WVU91 WVU131 JW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S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O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K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XG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M37 M55 M73 M91 M131" xr:uid="{00000000-0002-0000-25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5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5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5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5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5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P246:MHA251 MGB252:MGM253 ADN246:ADY251 ACZ252:ADK253 GFB246:GFM251 GEN252:GEY253 JV246:KG251 JH252:JS253 LWT246:LXE251 LWF252:LWQ253 TR246:UC251 TD252:TO253 DEH246:DES251 DDT252:DEE253 WWH246:WWS251 WVT252:WWE253 LMX246:LNI251 LMJ252:LMU253 WML246:WMW251 WLX252:WMI253 FVF246:FVQ251 FUR252:FVC253 WCP246:WDA251 WCB252:WCM253 LDB246:LDM251 LCN252:LCY253 VST246:VTE251 VSF252:VSQ253 BQX246:BRI251 BQJ252:BQU253 VIX246:VJI251 VIJ252:VIU253 KTF246:KTQ251 KSR252:KTC253 UZB246:UZM251 UYN252:UYY253 FLJ246:FLU251 FKV252:FLG253 UPF246:UPQ251 UOR252:UPC253 KJJ246:KJU251 KIV252:KJG253 UFJ246:UFU251 UEV252:UFG253 CUL246:CUW251 CTX252:CUI253 TVN246:TVY251 TUZ252:TVK253 JZN246:JZY251 JYZ252:JZK253 TLR246:TMC251 TLD252:TLO253 FBN246:FBY251 FAZ252:FBK253 TBV246:TCG251 TBH252:TBS253 JPR246:JQC251 JPD252:JPO253 SRZ246:SSK251 SRL252:SRW253 AXF246:AXQ251 AWR252:AXC253 SID246:SIO251 SHP252:SIA253 JFV246:JGG251 JFH252:JFS253 RYH246:RYS251 RXT252:RYE253 ERR246:ESC251 ERD252:ERO253 ROL246:ROW251 RNX252:ROI253 IVZ246:IWK251 IVL252:IVW253 REP246:RFA251 REB252:REM253 CKP246:CLA251 CKB252:CKM253 QUT246:QVE251 QUF252:QUQ253 IMD246:IMO251 ILP252:IMA253 QKX246:QLI251 QKJ252:QKU253 EHV246:EIG251 EHH252:EHS253 QBB246:QBM251 QAN252:QAY253 ICH246:ICS251 IBT252:ICE253 PRF246:PRQ251 PQR252:PRC253 BHB246:BHM251 BGN252:BGY253 PHJ246:PHU251 PGV252:PHG253 HSL246:HSW251 HRX252:HSI253 OXN246:OXY251 OWZ252:OXK253 DXZ246:DYK251 DXL252:DXW253 ONR246:OOC251 OND252:ONO253 HIP246:HJA251 HIB252:HIM253 ODV246:OEG251 ODH252:ODS253 CAT246:CBE251 CAF252:CAQ253 NTZ246:NUK251 NTL252:NTW253 GYT246:GZE251 GYF252:GYQ253 NKD246:NKO251 NJP252:NKA253 DOD246:DOO251 DNP252:DOA253 NAH246:NAS251 MZT252:NAE253 GOX246:GPI251 GOJ252:GOU253 MQL246:MQW251 MPX252:MQI253 ANJ246:ANU251 L246:AJ246 L247:AK251" xr:uid="{00000000-0002-0000-2500-000011000000}"/>
    <dataValidation type="list" allowBlank="1" showInputMessage="1" showErrorMessage="1" errorTitle="Ошибка" error="Выберите значение из списка" prompt="Выберите значение из списка" sqref="E292" xr:uid="{00000000-0002-0000-25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5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5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5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5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5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5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5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5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5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5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10" zoomScaleNormal="100" workbookViewId="0">
      <selection activeCell="F46" sqref="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31616395</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132</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5" t="s">
        <v>1312</v>
      </c>
      <c r="G11" s="357"/>
    </row>
    <row r="12" spans="1:12" ht="27">
      <c r="D12" s="23"/>
      <c r="E12" s="78" t="s">
        <v>455</v>
      </c>
      <c r="F12" s="1195" t="s">
        <v>1313</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1600</v>
      </c>
      <c r="G19" s="359"/>
    </row>
    <row r="20" spans="1:9" ht="27">
      <c r="D20" s="23"/>
      <c r="E20" s="1047" t="s">
        <v>678</v>
      </c>
      <c r="F20" s="1162" t="s">
        <v>1601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1336</v>
      </c>
      <c r="G29" s="358"/>
    </row>
    <row r="30" spans="1:9" ht="27" hidden="1">
      <c r="C30" s="27"/>
      <c r="D30" s="28"/>
      <c r="E30" s="49" t="s">
        <v>202</v>
      </c>
      <c r="F30" s="311"/>
      <c r="G30" s="358"/>
    </row>
    <row r="31" spans="1:9" ht="27">
      <c r="C31" s="27"/>
      <c r="D31" s="28"/>
      <c r="E31" s="29" t="s">
        <v>52</v>
      </c>
      <c r="F31" s="310" t="s">
        <v>1337</v>
      </c>
      <c r="G31" s="358"/>
    </row>
    <row r="32" spans="1:9" ht="27">
      <c r="C32" s="27"/>
      <c r="D32" s="28"/>
      <c r="E32" s="29" t="s">
        <v>53</v>
      </c>
      <c r="F32" s="310" t="s">
        <v>1338</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1602</v>
      </c>
      <c r="G40" s="357"/>
    </row>
    <row r="41" spans="1:9" ht="27">
      <c r="A41" s="193"/>
      <c r="B41" s="87"/>
      <c r="D41" s="32"/>
      <c r="E41" s="38" t="s">
        <v>524</v>
      </c>
      <c r="F41" s="1162" t="s">
        <v>1603</v>
      </c>
      <c r="G41" s="357"/>
    </row>
    <row r="42" spans="1:9" ht="19.5">
      <c r="D42" s="23"/>
      <c r="E42" s="24"/>
      <c r="F42" s="414" t="s">
        <v>556</v>
      </c>
      <c r="G42" s="20"/>
    </row>
    <row r="43" spans="1:9" ht="27">
      <c r="A43" s="193"/>
      <c r="D43" s="20"/>
      <c r="E43" s="412" t="s">
        <v>86</v>
      </c>
      <c r="F43" s="1166" t="s">
        <v>1604</v>
      </c>
      <c r="G43" s="357"/>
    </row>
    <row r="44" spans="1:9" ht="27">
      <c r="A44" s="193"/>
      <c r="B44" s="87"/>
      <c r="D44" s="32"/>
      <c r="E44" s="412" t="s">
        <v>87</v>
      </c>
      <c r="F44" s="1166" t="s">
        <v>1605</v>
      </c>
      <c r="G44" s="357"/>
    </row>
    <row r="45" spans="1:9" ht="27">
      <c r="A45" s="193"/>
      <c r="B45" s="87"/>
      <c r="D45" s="32"/>
      <c r="E45" s="412" t="s">
        <v>557</v>
      </c>
      <c r="F45" s="1166" t="s">
        <v>1606</v>
      </c>
      <c r="G45" s="357"/>
    </row>
    <row r="46" spans="1:9" ht="27">
      <c r="D46" s="23"/>
      <c r="E46" s="413" t="s">
        <v>558</v>
      </c>
      <c r="F46" s="1166" t="s">
        <v>1607</v>
      </c>
      <c r="G46" s="359"/>
    </row>
    <row r="47" spans="1:9" ht="3" customHeight="1">
      <c r="A47" s="193"/>
      <c r="D47" s="20"/>
      <c r="F47" s="156"/>
      <c r="G47" s="26"/>
    </row>
    <row r="48" spans="1:9" ht="69" customHeight="1">
      <c r="A48" s="193"/>
      <c r="B48" s="87"/>
      <c r="D48" s="1176"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algorithmName="SHA-512" hashValue="imIX8GfHq293Ot/FlKDWLYLDwRDszkWHOBH6GCqj2DK0QblBH6lUnZCp0FqHNSb+6atHa1tWVIoL36LvTXErHw==" saltValue="hsoUBdgGvsK5I7gqOftO5w==" spinCount="100000"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6" t="s">
        <v>559</v>
      </c>
      <c r="BA1" s="1416"/>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0"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0"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0"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0"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0"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0"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0"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0"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0"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31.12.2025</v>
      </c>
      <c r="H29" s="267" t="s">
        <v>1618</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CheckCyan">
    <tabColor indexed="47"/>
  </sheetPr>
  <dimension ref="A1:A160"/>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4.10.1'!$H$27="",1,0)</f>
        <v>0</v>
      </c>
    </row>
    <row r="98" spans="1:1">
      <c r="A98" s="1172">
        <f>IF('Форма 4.10.1'!$I$27="",1,0)</f>
        <v>0</v>
      </c>
    </row>
    <row r="99" spans="1:1">
      <c r="A99" s="1172">
        <f>IF('Форма 4.10.1'!$J$27="",1,0)</f>
        <v>0</v>
      </c>
    </row>
    <row r="100" spans="1:1">
      <c r="A100" s="1172">
        <f>IF('Форма 4.10.1'!$H$32="",1,0)</f>
        <v>0</v>
      </c>
    </row>
    <row r="101" spans="1:1">
      <c r="A101" s="1172">
        <f>IF('Форма 4.10.1'!$I$32="",1,0)</f>
        <v>0</v>
      </c>
    </row>
    <row r="102" spans="1:1">
      <c r="A102" s="1172">
        <f>IF('Форма 4.10.1'!$J$32="",1,0)</f>
        <v>0</v>
      </c>
    </row>
    <row r="103" spans="1:1">
      <c r="A103" s="1172">
        <f>IF('Форма 4.10.1'!$H$37="",1,0)</f>
        <v>0</v>
      </c>
    </row>
    <row r="104" spans="1:1">
      <c r="A104" s="1172">
        <f>IF('Форма 4.10.1'!$I$37="",1,0)</f>
        <v>0</v>
      </c>
    </row>
    <row r="105" spans="1:1">
      <c r="A105" s="1172">
        <f>IF('Форма 4.10.1'!$J$37="",1,0)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тарифов'!$N$21="",1,0)</f>
        <v>0</v>
      </c>
    </row>
    <row r="124" spans="1:1">
      <c r="A124" s="1178">
        <f>IF('Форма 4.10.2 | Т-ТЭ | потр'!$O$24="",1,0)</f>
        <v>0</v>
      </c>
    </row>
    <row r="125" spans="1:1">
      <c r="A125" s="1190">
        <f>IF('Форма 4.10.2 | Т-ТЭ | потр'!$Y$24="",1,0)</f>
        <v>0</v>
      </c>
    </row>
    <row r="126" spans="1:1">
      <c r="A126" s="1190">
        <f>IF('Форма 4.10.2 | Т-ТЭ | потр'!$AA$24="",1,0)</f>
        <v>0</v>
      </c>
    </row>
    <row r="127" spans="1:1">
      <c r="A127" s="1190">
        <f>IF('Форма 4.10.2 | Т-ТЭ | потр'!$V$24="",1,0)</f>
        <v>0</v>
      </c>
    </row>
    <row r="128" spans="1:1">
      <c r="A128" s="1190">
        <f>IF('Форма 4.10.2 | Т-ТЭ | потр'!$Z$24="",1,0)</f>
        <v>0</v>
      </c>
    </row>
    <row r="129" spans="1:1">
      <c r="A129" s="1190">
        <f>IF('Форма 4.10.2 | Т-ТЭ | потр'!$AB$24="",1,0)</f>
        <v>0</v>
      </c>
    </row>
    <row r="130" spans="1:1">
      <c r="A130" s="1190">
        <f>IF('Форма 4.10.2 | Т-ТЭ | потр'!$AF$24="",1,0)</f>
        <v>0</v>
      </c>
    </row>
    <row r="131" spans="1:1">
      <c r="A131" s="1190">
        <f>IF('Форма 4.10.2 | Т-ТЭ | потр'!$AH$24="",1,0)</f>
        <v>0</v>
      </c>
    </row>
    <row r="132" spans="1:1">
      <c r="A132" s="1190">
        <f>IF('Форма 4.10.2 | Т-ТЭ | потр'!$AC$24="",1,0)</f>
        <v>0</v>
      </c>
    </row>
    <row r="133" spans="1:1">
      <c r="A133" s="1190">
        <f>IF('Форма 4.10.2 | Т-ТЭ | потр'!$AG$24="",1,0)</f>
        <v>0</v>
      </c>
    </row>
    <row r="134" spans="1:1">
      <c r="A134" s="1190">
        <f>IF('Форма 4.10.2 | Т-ТЭ | потр'!$AI$24="",1,0)</f>
        <v>0</v>
      </c>
    </row>
    <row r="135" spans="1:1">
      <c r="A135" s="1190">
        <f>IF('Форма 4.10.1'!$K$20="",1,0)</f>
        <v>0</v>
      </c>
    </row>
    <row r="136" spans="1:1">
      <c r="A136" s="1190">
        <f>IF('Форма 4.10.1'!$H$23="",1,0)</f>
        <v>0</v>
      </c>
    </row>
    <row r="137" spans="1:1">
      <c r="A137" s="1190">
        <f>IF('Форма 4.10.1'!$I$23="",1,0)</f>
        <v>0</v>
      </c>
    </row>
    <row r="138" spans="1:1">
      <c r="A138" s="1190">
        <f>IF('Форма 4.10.1'!$J$23="",1,0)</f>
        <v>0</v>
      </c>
    </row>
    <row r="139" spans="1:1">
      <c r="A139" s="1190">
        <f>IF('Форма 4.10.1'!$H$24="",1,0)</f>
        <v>0</v>
      </c>
    </row>
    <row r="140" spans="1:1">
      <c r="A140" s="1190">
        <f>IF('Форма 4.10.1'!$I$24="",1,0)</f>
        <v>0</v>
      </c>
    </row>
    <row r="141" spans="1:1">
      <c r="A141" s="1190">
        <f>IF('Форма 4.10.1'!$J$24="",1,0)</f>
        <v>0</v>
      </c>
    </row>
    <row r="142" spans="1:1">
      <c r="A142" s="1190">
        <f>IF('Форма 4.10.1'!$H$28="",1,0)</f>
        <v>0</v>
      </c>
    </row>
    <row r="143" spans="1:1">
      <c r="A143" s="1190">
        <f>IF('Форма 4.10.1'!$I$28="",1,0)</f>
        <v>0</v>
      </c>
    </row>
    <row r="144" spans="1:1">
      <c r="A144" s="1190">
        <f>IF('Форма 4.10.1'!$J$28="",1,0)</f>
        <v>0</v>
      </c>
    </row>
    <row r="145" spans="1:1">
      <c r="A145" s="1190">
        <f>IF('Форма 4.10.1'!$H$29="",1,0)</f>
        <v>0</v>
      </c>
    </row>
    <row r="146" spans="1:1">
      <c r="A146" s="1190">
        <f>IF('Форма 4.10.1'!$I$29="",1,0)</f>
        <v>0</v>
      </c>
    </row>
    <row r="147" spans="1:1">
      <c r="A147" s="1190">
        <f>IF('Форма 4.10.1'!$J$29="",1,0)</f>
        <v>0</v>
      </c>
    </row>
    <row r="148" spans="1:1">
      <c r="A148" s="1190">
        <f>IF('Форма 4.10.1'!$H$33="",1,0)</f>
        <v>0</v>
      </c>
    </row>
    <row r="149" spans="1:1">
      <c r="A149" s="1190">
        <f>IF('Форма 4.10.1'!$I$33="",1,0)</f>
        <v>0</v>
      </c>
    </row>
    <row r="150" spans="1:1">
      <c r="A150" s="1190">
        <f>IF('Форма 4.10.1'!$J$33="",1,0)</f>
        <v>0</v>
      </c>
    </row>
    <row r="151" spans="1:1">
      <c r="A151" s="1190">
        <f>IF('Форма 4.10.1'!$H$34="",1,0)</f>
        <v>0</v>
      </c>
    </row>
    <row r="152" spans="1:1">
      <c r="A152" s="1190">
        <f>IF('Форма 4.10.1'!$I$34="",1,0)</f>
        <v>0</v>
      </c>
    </row>
    <row r="153" spans="1:1">
      <c r="A153" s="1190">
        <f>IF('Форма 4.10.1'!$J$34="",1,0)</f>
        <v>0</v>
      </c>
    </row>
    <row r="154" spans="1:1">
      <c r="A154" s="1190">
        <f>IF('Форма 4.10.1'!$H$38="",1,0)</f>
        <v>0</v>
      </c>
    </row>
    <row r="155" spans="1:1">
      <c r="A155" s="1190">
        <f>IF('Форма 4.10.1'!$I$38="",1,0)</f>
        <v>0</v>
      </c>
    </row>
    <row r="156" spans="1:1">
      <c r="A156" s="1190">
        <f>IF('Форма 4.10.1'!$J$38="",1,0)</f>
        <v>0</v>
      </c>
    </row>
    <row r="157" spans="1:1">
      <c r="A157" s="1190">
        <f>IF('Форма 4.10.1'!$H$39="",1,0)</f>
        <v>0</v>
      </c>
    </row>
    <row r="158" spans="1:1">
      <c r="A158" s="1190">
        <f>IF('Форма 4.10.1'!$I$39="",1,0)</f>
        <v>0</v>
      </c>
    </row>
    <row r="159" spans="1:1">
      <c r="A159" s="1190">
        <f>IF('Форма 4.10.1'!$J$39="",1,0)</f>
        <v>0</v>
      </c>
    </row>
    <row r="160" spans="1:1">
      <c r="A160" s="1199">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489</v>
      </c>
      <c r="B1" s="1200" t="s">
        <v>490</v>
      </c>
      <c r="C1" s="1200" t="s">
        <v>66</v>
      </c>
    </row>
    <row r="2" spans="1:3">
      <c r="A2" s="1200">
        <v>4189678</v>
      </c>
      <c r="B2" s="1200" t="s">
        <v>1308</v>
      </c>
      <c r="C2" s="1200" t="s">
        <v>1309</v>
      </c>
    </row>
    <row r="3" spans="1:3">
      <c r="A3" s="1200">
        <v>4190415</v>
      </c>
      <c r="B3" s="1200" t="s">
        <v>1310</v>
      </c>
      <c r="C3" s="1200" t="s">
        <v>1309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1608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7" t="s">
        <v>395</v>
      </c>
      <c r="E4" s="1238"/>
      <c r="F4" s="1238"/>
      <c r="G4" s="1238"/>
      <c r="H4" s="1239"/>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0"/>
      <c r="E6" s="1240"/>
      <c r="F6" s="1241" t="s">
        <v>83</v>
      </c>
      <c r="G6" s="1241"/>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8" t="s">
        <v>15</v>
      </c>
      <c r="E8" s="1228"/>
      <c r="F8" s="1228" t="s">
        <v>396</v>
      </c>
      <c r="G8" s="1228"/>
      <c r="H8" s="1228"/>
      <c r="I8" s="1242" t="s">
        <v>397</v>
      </c>
      <c r="J8" s="1242"/>
      <c r="K8" s="1242"/>
      <c r="L8" s="1242"/>
      <c r="M8" s="204"/>
      <c r="N8" s="204"/>
      <c r="O8" s="204"/>
      <c r="P8" s="204"/>
      <c r="Q8" s="336"/>
      <c r="R8" s="204"/>
      <c r="S8" s="333"/>
      <c r="T8" s="333"/>
      <c r="U8" s="333"/>
      <c r="V8" s="333"/>
    </row>
    <row r="9" spans="1:256" s="120" customFormat="1" ht="20.25" customHeight="1">
      <c r="A9" s="119"/>
      <c r="B9" s="35"/>
      <c r="C9" s="222"/>
      <c r="D9" s="232" t="s">
        <v>91</v>
      </c>
      <c r="E9" s="232" t="s">
        <v>398</v>
      </c>
      <c r="F9" s="1233" t="s">
        <v>91</v>
      </c>
      <c r="G9" s="1234"/>
      <c r="H9" s="233" t="s">
        <v>398</v>
      </c>
      <c r="I9" s="1235" t="s">
        <v>91</v>
      </c>
      <c r="J9" s="1235"/>
      <c r="K9" s="233" t="s">
        <v>398</v>
      </c>
      <c r="L9" s="233" t="s">
        <v>399</v>
      </c>
      <c r="M9" s="204"/>
      <c r="N9" s="204"/>
      <c r="O9" s="204"/>
      <c r="P9" s="204"/>
      <c r="Q9" s="336"/>
      <c r="R9" s="204"/>
      <c r="S9" s="333"/>
      <c r="T9" s="333"/>
      <c r="U9" s="333"/>
      <c r="V9" s="333"/>
    </row>
    <row r="10" spans="1:256" ht="12" customHeight="1">
      <c r="C10" s="241"/>
      <c r="D10" s="331" t="s">
        <v>92</v>
      </c>
      <c r="E10" s="331" t="s">
        <v>48</v>
      </c>
      <c r="F10" s="1236" t="s">
        <v>49</v>
      </c>
      <c r="G10" s="1236"/>
      <c r="H10" s="331" t="s">
        <v>50</v>
      </c>
      <c r="I10" s="1236" t="s">
        <v>67</v>
      </c>
      <c r="J10" s="1236"/>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7"/>
      <c r="D12" s="1228">
        <v>1</v>
      </c>
      <c r="E12" s="1229" t="s">
        <v>1608</v>
      </c>
      <c r="F12" s="1186"/>
      <c r="G12" s="1180">
        <v>0</v>
      </c>
      <c r="H12" s="334"/>
      <c r="I12" s="242"/>
      <c r="J12" s="371" t="s">
        <v>496</v>
      </c>
      <c r="K12" s="1089"/>
      <c r="L12" s="258"/>
      <c r="M12" s="1100">
        <f>mergeValue(H12)</f>
        <v>0</v>
      </c>
      <c r="N12" s="1099"/>
      <c r="O12" s="1099"/>
      <c r="P12" s="1100" t="str">
        <f>IF(ISERROR(MATCH(Q12,MODesc,0)),"n","y")</f>
        <v>y</v>
      </c>
      <c r="Q12" s="1099" t="s">
        <v>1608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7"/>
      <c r="D13" s="1228"/>
      <c r="E13" s="1230"/>
      <c r="F13" s="1231"/>
      <c r="G13" s="1228">
        <v>1</v>
      </c>
      <c r="H13" s="1226" t="s">
        <v>847</v>
      </c>
      <c r="I13" s="242"/>
      <c r="J13" s="371" t="s">
        <v>496</v>
      </c>
      <c r="K13" s="1089"/>
      <c r="L13" s="258"/>
      <c r="M13" s="1100" t="str">
        <f>mergeValue(H13)</f>
        <v>Город Орёл</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7"/>
      <c r="D14" s="1228"/>
      <c r="E14" s="1230"/>
      <c r="F14" s="1232"/>
      <c r="G14" s="1228"/>
      <c r="H14" s="1226"/>
      <c r="I14" s="1196"/>
      <c r="J14" s="1180">
        <v>1</v>
      </c>
      <c r="K14" s="1185" t="s">
        <v>847</v>
      </c>
      <c r="L14" s="239" t="s">
        <v>848</v>
      </c>
      <c r="M14" s="1100" t="str">
        <f>mergeValue(H14)</f>
        <v>Город Орёл</v>
      </c>
      <c r="N14" s="1099"/>
      <c r="O14" s="1099"/>
      <c r="P14" s="1099"/>
      <c r="Q14" s="1099"/>
      <c r="R14" s="1100" t="str">
        <f>K14&amp;" ("&amp;L14&amp;")"</f>
        <v>Город Орёл (54701000)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mIQLacuW2RZo+thtm9b2aoopegqH6MVyzbBiGuxl87bmnDBlsKEBoJLZk4RNX/atCbFL3FYL3sQZnCcOsLAnkA==" saltValue="RZbwfWdLt95g9fJwMxlsn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xr:uid="{7837C628-D492-401C-B5C4-2095FE99B833}">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1298</v>
      </c>
    </row>
    <row r="3" spans="1:2">
      <c r="A3" s="1200">
        <v>4190065</v>
      </c>
      <c r="B3" s="1200" t="s">
        <v>1299</v>
      </c>
    </row>
    <row r="4" spans="1:2">
      <c r="A4" s="1200">
        <v>4190066</v>
      </c>
      <c r="B4" s="1200" t="s">
        <v>1300</v>
      </c>
    </row>
    <row r="5" spans="1:2">
      <c r="A5" s="1200">
        <v>4190067</v>
      </c>
      <c r="B5" s="1200" t="s">
        <v>1301</v>
      </c>
    </row>
    <row r="6" spans="1:2">
      <c r="A6" s="1200">
        <v>4190068</v>
      </c>
      <c r="B6" s="1200" t="s">
        <v>1302</v>
      </c>
    </row>
    <row r="7" spans="1:2">
      <c r="A7" s="1200">
        <v>4190069</v>
      </c>
      <c r="B7" s="1200" t="s">
        <v>1303</v>
      </c>
    </row>
    <row r="8" spans="1:2">
      <c r="A8" s="1200">
        <v>4190070</v>
      </c>
      <c r="B8" s="1200" t="s">
        <v>1304</v>
      </c>
    </row>
    <row r="9" spans="1:2">
      <c r="A9" s="1200">
        <v>4190071</v>
      </c>
      <c r="B9" s="1200" t="s">
        <v>1305</v>
      </c>
    </row>
    <row r="10" spans="1:2">
      <c r="A10" s="1200">
        <v>4190072</v>
      </c>
      <c r="B10" s="1200" t="s">
        <v>1306</v>
      </c>
    </row>
    <row r="11" spans="1:2">
      <c r="A11" s="1200">
        <v>4190073</v>
      </c>
      <c r="B11" s="1200" t="s">
        <v>1307</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7" t="s">
        <v>626</v>
      </c>
      <c r="E5" s="1238"/>
      <c r="F5" s="1238"/>
      <c r="G5" s="1238"/>
      <c r="H5" s="1238"/>
      <c r="I5" s="1238"/>
      <c r="J5" s="1239"/>
      <c r="K5" s="408"/>
      <c r="L5" s="169"/>
      <c r="M5" s="169"/>
      <c r="N5" s="169"/>
      <c r="O5" s="169"/>
      <c r="P5" s="169"/>
      <c r="Q5" s="169"/>
      <c r="R5" s="169"/>
      <c r="S5" s="537"/>
      <c r="T5" s="537"/>
      <c r="U5" s="537"/>
      <c r="V5" s="537"/>
      <c r="W5" s="169"/>
    </row>
    <row r="6" spans="1:24" s="438" customFormat="1" ht="3" customHeight="1">
      <c r="A6" s="292"/>
      <c r="B6" s="292"/>
      <c r="D6" s="1259"/>
      <c r="E6" s="1260"/>
      <c r="F6" s="1260"/>
      <c r="G6" s="1260"/>
      <c r="H6" s="1260"/>
      <c r="I6" s="1260"/>
      <c r="J6" s="1261"/>
      <c r="S6" s="614"/>
      <c r="T6" s="614"/>
      <c r="U6" s="614"/>
      <c r="V6" s="614"/>
    </row>
    <row r="7" spans="1:24" s="438" customFormat="1" ht="5.25" hidden="1" customHeight="1">
      <c r="A7" s="292"/>
      <c r="B7" s="292"/>
      <c r="E7" s="1262"/>
      <c r="F7" s="1262"/>
      <c r="G7" s="1258"/>
      <c r="H7" s="1258"/>
      <c r="I7" s="1258"/>
      <c r="J7" s="1258"/>
      <c r="S7" s="614"/>
      <c r="T7" s="614"/>
      <c r="U7" s="614"/>
      <c r="V7" s="614"/>
    </row>
    <row r="8" spans="1:24" s="438" customFormat="1" ht="5.25" hidden="1" customHeight="1">
      <c r="A8" s="292"/>
      <c r="B8" s="292"/>
      <c r="E8" s="1262"/>
      <c r="F8" s="1262"/>
      <c r="G8" s="1258"/>
      <c r="H8" s="1258"/>
      <c r="I8" s="1258"/>
      <c r="J8" s="1258"/>
      <c r="S8" s="614"/>
      <c r="T8" s="614"/>
      <c r="U8" s="614"/>
      <c r="V8" s="614"/>
    </row>
    <row r="9" spans="1:24" s="438" customFormat="1" ht="5.25" hidden="1" customHeight="1">
      <c r="A9" s="292"/>
      <c r="B9" s="292"/>
      <c r="E9" s="1262"/>
      <c r="F9" s="1262"/>
      <c r="G9" s="1258"/>
      <c r="H9" s="1258"/>
      <c r="I9" s="1258"/>
      <c r="J9" s="1258"/>
      <c r="S9" s="614"/>
      <c r="T9" s="614"/>
      <c r="U9" s="614"/>
      <c r="V9" s="614"/>
    </row>
    <row r="10" spans="1:24" s="614" customFormat="1" ht="5.25" hidden="1">
      <c r="A10" s="292"/>
      <c r="B10" s="292"/>
      <c r="E10" s="1263"/>
      <c r="F10" s="1263"/>
      <c r="G10" s="788"/>
      <c r="H10" s="434"/>
      <c r="I10" s="746"/>
      <c r="J10" s="746"/>
    </row>
    <row r="11" spans="1:24" s="152" customFormat="1" ht="18.75" hidden="1" customHeight="1">
      <c r="A11" s="292"/>
      <c r="B11" s="292"/>
      <c r="D11" s="145"/>
      <c r="E11" s="1264" t="s">
        <v>633</v>
      </c>
      <c r="F11" s="1264"/>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4" t="s">
        <v>634</v>
      </c>
      <c r="F12" s="1264"/>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7"/>
      <c r="F13" s="125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6" t="s">
        <v>91</v>
      </c>
      <c r="E17" s="1256" t="s">
        <v>296</v>
      </c>
      <c r="F17" s="1256" t="s">
        <v>79</v>
      </c>
      <c r="G17" s="1256" t="s">
        <v>436</v>
      </c>
      <c r="H17" s="1256" t="s">
        <v>91</v>
      </c>
      <c r="I17" s="1256"/>
      <c r="J17" s="1256" t="s">
        <v>19</v>
      </c>
      <c r="K17" s="1268" t="s">
        <v>461</v>
      </c>
      <c r="L17" s="1268"/>
      <c r="M17" s="1268"/>
      <c r="N17" s="1268"/>
      <c r="O17" s="1268" t="s">
        <v>624</v>
      </c>
      <c r="P17" s="1268"/>
      <c r="Q17" s="1268"/>
      <c r="R17" s="1268"/>
      <c r="S17" s="1268" t="s">
        <v>625</v>
      </c>
      <c r="T17" s="1268"/>
      <c r="U17" s="1268"/>
      <c r="V17" s="1268"/>
      <c r="W17" s="1256" t="s">
        <v>243</v>
      </c>
    </row>
    <row r="18" spans="1:24" ht="30.75" customHeight="1">
      <c r="D18" s="1256"/>
      <c r="E18" s="1256"/>
      <c r="F18" s="1256"/>
      <c r="G18" s="1256"/>
      <c r="H18" s="1256"/>
      <c r="I18" s="1256"/>
      <c r="J18" s="1256"/>
      <c r="K18" s="109" t="s">
        <v>299</v>
      </c>
      <c r="L18" s="1256" t="s">
        <v>91</v>
      </c>
      <c r="M18" s="1256"/>
      <c r="N18" s="109" t="s">
        <v>229</v>
      </c>
      <c r="O18" s="109" t="s">
        <v>299</v>
      </c>
      <c r="P18" s="1256" t="s">
        <v>91</v>
      </c>
      <c r="Q18" s="1256"/>
      <c r="R18" s="109" t="s">
        <v>229</v>
      </c>
      <c r="S18" s="510" t="s">
        <v>299</v>
      </c>
      <c r="T18" s="1256" t="s">
        <v>91</v>
      </c>
      <c r="U18" s="1256"/>
      <c r="V18" s="510" t="s">
        <v>398</v>
      </c>
      <c r="W18" s="1256"/>
    </row>
    <row r="19" spans="1:24" s="382" customFormat="1" ht="12" customHeight="1">
      <c r="A19" s="381"/>
      <c r="B19" s="381"/>
      <c r="D19" s="39" t="s">
        <v>92</v>
      </c>
      <c r="E19" s="39" t="s">
        <v>48</v>
      </c>
      <c r="F19" s="39" t="s">
        <v>49</v>
      </c>
      <c r="G19" s="39" t="s">
        <v>50</v>
      </c>
      <c r="H19" s="1265" t="s">
        <v>67</v>
      </c>
      <c r="I19" s="1265"/>
      <c r="J19" s="39" t="s">
        <v>68</v>
      </c>
      <c r="K19" s="39" t="s">
        <v>182</v>
      </c>
      <c r="L19" s="1265" t="s">
        <v>183</v>
      </c>
      <c r="M19" s="1265"/>
      <c r="N19" s="39" t="s">
        <v>207</v>
      </c>
      <c r="O19" s="39" t="s">
        <v>208</v>
      </c>
      <c r="P19" s="1265" t="s">
        <v>209</v>
      </c>
      <c r="Q19" s="1265"/>
      <c r="R19" s="39" t="s">
        <v>210</v>
      </c>
      <c r="S19" s="495" t="s">
        <v>209</v>
      </c>
      <c r="T19" s="1265" t="s">
        <v>210</v>
      </c>
      <c r="U19" s="1265"/>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49">
        <v>1</v>
      </c>
      <c r="E21" s="1250" t="s">
        <v>674</v>
      </c>
      <c r="F21" s="1252" t="s">
        <v>1298</v>
      </c>
      <c r="G21" s="1255" t="s">
        <v>84</v>
      </c>
      <c r="H21" s="1249"/>
      <c r="I21" s="1249">
        <v>1</v>
      </c>
      <c r="J21" s="1269" t="s">
        <v>1609</v>
      </c>
      <c r="K21" s="1245" t="s">
        <v>83</v>
      </c>
      <c r="L21" s="1243"/>
      <c r="M21" s="1243" t="s">
        <v>92</v>
      </c>
      <c r="N21" s="1248" t="s">
        <v>1608</v>
      </c>
      <c r="O21" s="1245" t="s">
        <v>84</v>
      </c>
      <c r="P21" s="1243"/>
      <c r="Q21" s="1243" t="s">
        <v>92</v>
      </c>
      <c r="R21" s="1244"/>
      <c r="S21" s="1245" t="s">
        <v>84</v>
      </c>
      <c r="T21" s="1034"/>
      <c r="U21" s="1034" t="s">
        <v>92</v>
      </c>
      <c r="V21" s="1198"/>
      <c r="W21" s="288"/>
    </row>
    <row r="22" spans="1:24" s="1179" customFormat="1" ht="17.100000000000001" customHeight="1">
      <c r="A22" s="711"/>
      <c r="C22" s="710"/>
      <c r="D22" s="1249"/>
      <c r="E22" s="1250"/>
      <c r="F22" s="1253"/>
      <c r="G22" s="1255"/>
      <c r="H22" s="1249"/>
      <c r="I22" s="1249"/>
      <c r="J22" s="1270"/>
      <c r="K22" s="1245"/>
      <c r="L22" s="1243"/>
      <c r="M22" s="1243"/>
      <c r="N22" s="1248"/>
      <c r="O22" s="1245"/>
      <c r="P22" s="1243"/>
      <c r="Q22" s="1243"/>
      <c r="R22" s="1244"/>
      <c r="S22" s="1245"/>
      <c r="T22" s="1036"/>
      <c r="U22" s="707"/>
      <c r="V22" s="708"/>
      <c r="W22" s="709"/>
    </row>
    <row r="23" spans="1:24" s="1179" customFormat="1" ht="17.100000000000001" customHeight="1">
      <c r="A23" s="711"/>
      <c r="C23" s="710"/>
      <c r="D23" s="1247"/>
      <c r="E23" s="1251"/>
      <c r="F23" s="1253"/>
      <c r="G23" s="1246"/>
      <c r="H23" s="1247"/>
      <c r="I23" s="1247"/>
      <c r="J23" s="1270"/>
      <c r="K23" s="1246"/>
      <c r="L23" s="1247"/>
      <c r="M23" s="1247"/>
      <c r="N23" s="1244"/>
      <c r="O23" s="1246"/>
      <c r="P23" s="1187"/>
      <c r="Q23" s="707"/>
      <c r="R23" s="708"/>
      <c r="S23" s="704"/>
      <c r="T23" s="704"/>
      <c r="U23" s="704"/>
      <c r="V23" s="704"/>
      <c r="W23" s="709"/>
    </row>
    <row r="24" spans="1:24" s="1179" customFormat="1" ht="15" customHeight="1">
      <c r="A24" s="711"/>
      <c r="C24" s="710"/>
      <c r="D24" s="1247"/>
      <c r="E24" s="1251"/>
      <c r="F24" s="1253"/>
      <c r="G24" s="1246"/>
      <c r="H24" s="1247"/>
      <c r="I24" s="1247"/>
      <c r="J24" s="1271"/>
      <c r="K24" s="1246"/>
      <c r="L24" s="707"/>
      <c r="M24" s="708"/>
      <c r="N24" s="708"/>
      <c r="O24" s="708"/>
      <c r="P24" s="708"/>
      <c r="Q24" s="708"/>
      <c r="R24" s="708"/>
      <c r="S24" s="704"/>
      <c r="T24" s="704"/>
      <c r="U24" s="704"/>
      <c r="V24" s="704"/>
      <c r="W24" s="709"/>
    </row>
    <row r="25" spans="1:24" s="1179" customFormat="1" ht="15" customHeight="1">
      <c r="A25" s="711"/>
      <c r="C25" s="710"/>
      <c r="D25" s="1247"/>
      <c r="E25" s="1251"/>
      <c r="F25" s="1254"/>
      <c r="G25" s="1246"/>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2" t="s">
        <v>643</v>
      </c>
      <c r="F32" s="1272"/>
      <c r="G32" s="1272"/>
      <c r="H32" s="1272"/>
      <c r="I32" s="1272"/>
      <c r="J32" s="1272"/>
      <c r="K32" s="1272"/>
      <c r="L32" s="1272"/>
      <c r="M32" s="1272"/>
      <c r="N32" s="1272"/>
      <c r="O32" s="1272"/>
      <c r="P32" s="1272"/>
      <c r="Q32" s="1272"/>
      <c r="R32" s="1272"/>
      <c r="S32" s="1272"/>
      <c r="T32" s="1272"/>
      <c r="U32" s="1272"/>
      <c r="V32" s="1272"/>
      <c r="W32" s="1272"/>
    </row>
    <row r="33" spans="5:23" ht="36.950000000000003" customHeight="1">
      <c r="E33" s="1266" t="s">
        <v>645</v>
      </c>
      <c r="F33" s="1267"/>
      <c r="G33" s="1267"/>
      <c r="H33" s="1267"/>
      <c r="I33" s="1267"/>
      <c r="J33" s="1267"/>
      <c r="K33" s="1267"/>
      <c r="L33" s="1267"/>
      <c r="M33" s="1267"/>
      <c r="N33" s="1267"/>
      <c r="O33" s="1267"/>
      <c r="P33" s="1267"/>
      <c r="Q33" s="1267"/>
      <c r="R33" s="1267"/>
      <c r="S33" s="1267"/>
      <c r="T33" s="1267"/>
      <c r="U33" s="1267"/>
      <c r="V33" s="1267"/>
      <c r="W33" s="1267"/>
    </row>
    <row r="34" spans="5:23" ht="17.100000000000001" customHeight="1">
      <c r="E34" s="1266" t="s">
        <v>646</v>
      </c>
      <c r="F34" s="1267"/>
      <c r="G34" s="1267"/>
      <c r="H34" s="1267"/>
      <c r="I34" s="1267"/>
      <c r="J34" s="1267"/>
      <c r="K34" s="1267"/>
      <c r="L34" s="1267"/>
      <c r="M34" s="1267"/>
      <c r="N34" s="1267"/>
      <c r="O34" s="1267"/>
      <c r="P34" s="1267"/>
      <c r="Q34" s="1267"/>
      <c r="R34" s="1267"/>
      <c r="S34" s="1267"/>
      <c r="T34" s="1267"/>
      <c r="U34" s="1267"/>
      <c r="V34" s="1267"/>
      <c r="W34" s="1267"/>
    </row>
    <row r="35" spans="5:23" ht="27" customHeight="1">
      <c r="E35" s="1266" t="s">
        <v>647</v>
      </c>
      <c r="F35" s="1267"/>
      <c r="G35" s="1267"/>
      <c r="H35" s="1267"/>
      <c r="I35" s="1267"/>
      <c r="J35" s="1267"/>
      <c r="K35" s="1267"/>
      <c r="L35" s="1267"/>
      <c r="M35" s="1267"/>
      <c r="N35" s="1267"/>
      <c r="O35" s="1267"/>
      <c r="P35" s="1267"/>
      <c r="Q35" s="1267"/>
      <c r="R35" s="1267"/>
      <c r="S35" s="1267"/>
      <c r="T35" s="1267"/>
      <c r="U35" s="1267"/>
      <c r="V35" s="1267"/>
      <c r="W35" s="1267"/>
    </row>
    <row r="36" spans="5:23" ht="17.100000000000001" customHeight="1">
      <c r="E36" s="1266" t="s">
        <v>648</v>
      </c>
      <c r="F36" s="1267"/>
      <c r="G36" s="1267"/>
      <c r="H36" s="1267"/>
      <c r="I36" s="1267"/>
      <c r="J36" s="1267"/>
      <c r="K36" s="1267"/>
      <c r="L36" s="1267"/>
      <c r="M36" s="1267"/>
      <c r="N36" s="1267"/>
      <c r="O36" s="1267"/>
      <c r="P36" s="1267"/>
      <c r="Q36" s="1267"/>
      <c r="R36" s="1267"/>
      <c r="S36" s="1267"/>
      <c r="T36" s="1267"/>
      <c r="U36" s="1267"/>
      <c r="V36" s="1267"/>
      <c r="W36" s="1267"/>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2" t="s">
        <v>644</v>
      </c>
      <c r="F38" s="1272"/>
      <c r="G38" s="1272"/>
      <c r="H38" s="1272"/>
      <c r="I38" s="1272"/>
      <c r="J38" s="1272"/>
      <c r="K38" s="1272"/>
      <c r="L38" s="1272"/>
      <c r="M38" s="1272"/>
      <c r="N38" s="1272"/>
      <c r="O38" s="1272"/>
      <c r="P38" s="1272"/>
      <c r="Q38" s="1272"/>
      <c r="R38" s="1272"/>
      <c r="S38" s="1272"/>
      <c r="T38" s="1272"/>
      <c r="U38" s="1272"/>
      <c r="V38" s="1272"/>
      <c r="W38" s="1272"/>
    </row>
    <row r="39" spans="5:23" ht="17.100000000000001" customHeight="1">
      <c r="E39" s="1266" t="s">
        <v>649</v>
      </c>
      <c r="F39" s="1267"/>
      <c r="G39" s="1267"/>
      <c r="H39" s="1267"/>
      <c r="I39" s="1267"/>
      <c r="J39" s="1267"/>
      <c r="K39" s="1267"/>
      <c r="L39" s="1267"/>
      <c r="M39" s="1267"/>
      <c r="N39" s="1267"/>
      <c r="O39" s="1267"/>
      <c r="P39" s="1267"/>
      <c r="Q39" s="1267"/>
      <c r="R39" s="1267"/>
      <c r="S39" s="1267"/>
      <c r="T39" s="1267"/>
      <c r="U39" s="1267"/>
      <c r="V39" s="1267"/>
      <c r="W39" s="1267"/>
    </row>
    <row r="40" spans="5:23" ht="17.100000000000001" customHeight="1">
      <c r="E40" s="1266" t="s">
        <v>650</v>
      </c>
      <c r="F40" s="1267"/>
      <c r="G40" s="1267"/>
      <c r="H40" s="1267"/>
      <c r="I40" s="1267"/>
      <c r="J40" s="1267"/>
      <c r="K40" s="1267"/>
      <c r="L40" s="1267"/>
      <c r="M40" s="1267"/>
      <c r="N40" s="1267"/>
      <c r="O40" s="1267"/>
      <c r="P40" s="1267"/>
      <c r="Q40" s="1267"/>
      <c r="R40" s="1267"/>
      <c r="S40" s="1267"/>
      <c r="T40" s="1267"/>
      <c r="U40" s="1267"/>
      <c r="V40" s="1267"/>
      <c r="W40" s="1267"/>
    </row>
  </sheetData>
  <sheetProtection algorithmName="SHA-512" hashValue="8wlFak83BWNs4qaQerxpKLXEhGq3VUjlEqYZfpMTWdd0mi4DBifWijEKAflQOX1GlKXLsF4fuG9kaioOgpslXA==" saltValue="tHF51m83iXTj6Ur748d0Qw=="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858DFF02-0ADE-44CD-9EBB-B117F7397006}">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EEA537E2-5D4B-497A-9C48-1C4B2BFB8005}"/>
    <dataValidation type="textLength" operator="lessThanOrEqual" allowBlank="1" showInputMessage="1" showErrorMessage="1" errorTitle="Ошибка" error="Допускается ввод не более 900 символов!" sqref="V21:W21 R21:R22 J21" xr:uid="{7447262D-C3B2-4584-986B-0FE7D3ACBF1E}">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TSH_REESTR_ORG">
    <tabColor indexed="47"/>
  </sheetPr>
  <dimension ref="A1:J7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1297</v>
      </c>
      <c r="B1" s="5" t="s">
        <v>1314</v>
      </c>
      <c r="C1" s="5" t="s">
        <v>1315</v>
      </c>
      <c r="D1" s="5" t="s">
        <v>1316</v>
      </c>
      <c r="E1" s="5" t="s">
        <v>1317</v>
      </c>
      <c r="F1" s="5" t="s">
        <v>1318</v>
      </c>
      <c r="G1" s="5" t="s">
        <v>1319</v>
      </c>
      <c r="H1" s="5" t="s">
        <v>1320</v>
      </c>
      <c r="I1" s="5" t="s">
        <v>1321</v>
      </c>
    </row>
    <row r="2" spans="1:10">
      <c r="A2" s="5">
        <v>1</v>
      </c>
      <c r="B2" s="5" t="s">
        <v>1322</v>
      </c>
      <c r="C2" s="5" t="s">
        <v>132</v>
      </c>
      <c r="D2" s="5" t="s">
        <v>1323</v>
      </c>
      <c r="E2" s="5" t="s">
        <v>1324</v>
      </c>
      <c r="F2" s="5" t="s">
        <v>1325</v>
      </c>
      <c r="G2" s="5" t="s">
        <v>1326</v>
      </c>
      <c r="J2" s="5" t="s">
        <v>1599</v>
      </c>
    </row>
    <row r="3" spans="1:10">
      <c r="A3" s="5">
        <v>2</v>
      </c>
      <c r="B3" s="5" t="s">
        <v>1322</v>
      </c>
      <c r="C3" s="5" t="s">
        <v>132</v>
      </c>
      <c r="D3" s="5" t="s">
        <v>1327</v>
      </c>
      <c r="E3" s="5" t="s">
        <v>1328</v>
      </c>
      <c r="F3" s="5" t="s">
        <v>1329</v>
      </c>
      <c r="G3" s="5" t="s">
        <v>1330</v>
      </c>
      <c r="J3" s="5" t="s">
        <v>1599</v>
      </c>
    </row>
    <row r="4" spans="1:10">
      <c r="A4" s="5">
        <v>3</v>
      </c>
      <c r="B4" s="5" t="s">
        <v>1322</v>
      </c>
      <c r="C4" s="5" t="s">
        <v>132</v>
      </c>
      <c r="D4" s="5" t="s">
        <v>1331</v>
      </c>
      <c r="E4" s="5" t="s">
        <v>1332</v>
      </c>
      <c r="F4" s="5" t="s">
        <v>1333</v>
      </c>
      <c r="G4" s="5" t="s">
        <v>1334</v>
      </c>
      <c r="J4" s="5" t="s">
        <v>1599</v>
      </c>
    </row>
    <row r="5" spans="1:10">
      <c r="A5" s="5">
        <v>4</v>
      </c>
      <c r="B5" s="5" t="s">
        <v>1322</v>
      </c>
      <c r="C5" s="5" t="s">
        <v>132</v>
      </c>
      <c r="D5" s="5" t="s">
        <v>1335</v>
      </c>
      <c r="E5" s="5" t="s">
        <v>1336</v>
      </c>
      <c r="F5" s="5" t="s">
        <v>1337</v>
      </c>
      <c r="G5" s="5" t="s">
        <v>1338</v>
      </c>
      <c r="J5" s="5" t="s">
        <v>1599</v>
      </c>
    </row>
    <row r="6" spans="1:10">
      <c r="A6" s="5">
        <v>5</v>
      </c>
      <c r="B6" s="5" t="s">
        <v>1322</v>
      </c>
      <c r="C6" s="5" t="s">
        <v>132</v>
      </c>
      <c r="D6" s="5" t="s">
        <v>1339</v>
      </c>
      <c r="E6" s="5" t="s">
        <v>1340</v>
      </c>
      <c r="F6" s="5" t="s">
        <v>1341</v>
      </c>
      <c r="G6" s="5" t="s">
        <v>1342</v>
      </c>
      <c r="J6" s="5" t="s">
        <v>1599</v>
      </c>
    </row>
    <row r="7" spans="1:10">
      <c r="A7" s="5">
        <v>6</v>
      </c>
      <c r="B7" s="5" t="s">
        <v>1322</v>
      </c>
      <c r="C7" s="5" t="s">
        <v>132</v>
      </c>
      <c r="D7" s="5" t="s">
        <v>1343</v>
      </c>
      <c r="E7" s="5" t="s">
        <v>1344</v>
      </c>
      <c r="F7" s="5" t="s">
        <v>1345</v>
      </c>
      <c r="G7" s="5" t="s">
        <v>1346</v>
      </c>
      <c r="J7" s="5" t="s">
        <v>1599</v>
      </c>
    </row>
    <row r="8" spans="1:10">
      <c r="A8" s="5">
        <v>7</v>
      </c>
      <c r="B8" s="5" t="s">
        <v>1322</v>
      </c>
      <c r="C8" s="5" t="s">
        <v>132</v>
      </c>
      <c r="D8" s="5" t="s">
        <v>1347</v>
      </c>
      <c r="E8" s="5" t="s">
        <v>1348</v>
      </c>
      <c r="F8" s="5" t="s">
        <v>1349</v>
      </c>
      <c r="G8" s="5" t="s">
        <v>1350</v>
      </c>
      <c r="J8" s="5" t="s">
        <v>1599</v>
      </c>
    </row>
    <row r="9" spans="1:10">
      <c r="A9" s="5">
        <v>8</v>
      </c>
      <c r="B9" s="5" t="s">
        <v>1322</v>
      </c>
      <c r="C9" s="5" t="s">
        <v>132</v>
      </c>
      <c r="D9" s="5" t="s">
        <v>1351</v>
      </c>
      <c r="E9" s="5" t="s">
        <v>1352</v>
      </c>
      <c r="F9" s="5" t="s">
        <v>1353</v>
      </c>
      <c r="G9" s="5" t="s">
        <v>1354</v>
      </c>
      <c r="J9" s="5" t="s">
        <v>1599</v>
      </c>
    </row>
    <row r="10" spans="1:10">
      <c r="A10" s="5">
        <v>9</v>
      </c>
      <c r="B10" s="5" t="s">
        <v>1322</v>
      </c>
      <c r="C10" s="5" t="s">
        <v>132</v>
      </c>
      <c r="D10" s="5" t="s">
        <v>1355</v>
      </c>
      <c r="E10" s="5" t="s">
        <v>1356</v>
      </c>
      <c r="F10" s="5" t="s">
        <v>1357</v>
      </c>
      <c r="G10" s="5" t="s">
        <v>1358</v>
      </c>
      <c r="J10" s="5" t="s">
        <v>1599</v>
      </c>
    </row>
    <row r="11" spans="1:10">
      <c r="A11" s="5">
        <v>10</v>
      </c>
      <c r="B11" s="5" t="s">
        <v>1322</v>
      </c>
      <c r="C11" s="5" t="s">
        <v>132</v>
      </c>
      <c r="D11" s="5" t="s">
        <v>1359</v>
      </c>
      <c r="E11" s="5" t="s">
        <v>1360</v>
      </c>
      <c r="F11" s="5" t="s">
        <v>1361</v>
      </c>
      <c r="G11" s="5" t="s">
        <v>1362</v>
      </c>
      <c r="J11" s="5" t="s">
        <v>1599</v>
      </c>
    </row>
    <row r="12" spans="1:10">
      <c r="A12" s="5">
        <v>11</v>
      </c>
      <c r="B12" s="5" t="s">
        <v>1322</v>
      </c>
      <c r="C12" s="5" t="s">
        <v>132</v>
      </c>
      <c r="D12" s="5" t="s">
        <v>1363</v>
      </c>
      <c r="E12" s="5" t="s">
        <v>1364</v>
      </c>
      <c r="F12" s="5" t="s">
        <v>1365</v>
      </c>
      <c r="G12" s="5" t="s">
        <v>1366</v>
      </c>
      <c r="J12" s="5" t="s">
        <v>1599</v>
      </c>
    </row>
    <row r="13" spans="1:10">
      <c r="A13" s="5">
        <v>12</v>
      </c>
      <c r="B13" s="5" t="s">
        <v>1322</v>
      </c>
      <c r="C13" s="5" t="s">
        <v>132</v>
      </c>
      <c r="D13" s="5" t="s">
        <v>1367</v>
      </c>
      <c r="E13" s="5" t="s">
        <v>1368</v>
      </c>
      <c r="F13" s="5" t="s">
        <v>1369</v>
      </c>
      <c r="G13" s="5" t="s">
        <v>1370</v>
      </c>
      <c r="J13" s="5" t="s">
        <v>1599</v>
      </c>
    </row>
    <row r="14" spans="1:10">
      <c r="A14" s="5">
        <v>13</v>
      </c>
      <c r="B14" s="5" t="s">
        <v>1322</v>
      </c>
      <c r="C14" s="5" t="s">
        <v>132</v>
      </c>
      <c r="D14" s="5" t="s">
        <v>1371</v>
      </c>
      <c r="E14" s="5" t="s">
        <v>1372</v>
      </c>
      <c r="F14" s="5" t="s">
        <v>1373</v>
      </c>
      <c r="G14" s="5" t="s">
        <v>1374</v>
      </c>
      <c r="J14" s="5" t="s">
        <v>1599</v>
      </c>
    </row>
    <row r="15" spans="1:10">
      <c r="A15" s="5">
        <v>14</v>
      </c>
      <c r="B15" s="5" t="s">
        <v>1322</v>
      </c>
      <c r="C15" s="5" t="s">
        <v>132</v>
      </c>
      <c r="D15" s="5" t="s">
        <v>1375</v>
      </c>
      <c r="E15" s="5" t="s">
        <v>1376</v>
      </c>
      <c r="F15" s="5" t="s">
        <v>1377</v>
      </c>
      <c r="G15" s="5" t="s">
        <v>1378</v>
      </c>
      <c r="J15" s="5" t="s">
        <v>1599</v>
      </c>
    </row>
    <row r="16" spans="1:10">
      <c r="A16" s="5">
        <v>15</v>
      </c>
      <c r="B16" s="5" t="s">
        <v>1322</v>
      </c>
      <c r="C16" s="5" t="s">
        <v>132</v>
      </c>
      <c r="D16" s="5" t="s">
        <v>1379</v>
      </c>
      <c r="E16" s="5" t="s">
        <v>1380</v>
      </c>
      <c r="F16" s="5" t="s">
        <v>1381</v>
      </c>
      <c r="G16" s="5" t="s">
        <v>1338</v>
      </c>
      <c r="J16" s="5" t="s">
        <v>1599</v>
      </c>
    </row>
    <row r="17" spans="1:10">
      <c r="A17" s="5">
        <v>16</v>
      </c>
      <c r="B17" s="5" t="s">
        <v>1322</v>
      </c>
      <c r="C17" s="5" t="s">
        <v>132</v>
      </c>
      <c r="D17" s="5" t="s">
        <v>1382</v>
      </c>
      <c r="E17" s="5" t="s">
        <v>1383</v>
      </c>
      <c r="F17" s="5" t="s">
        <v>1384</v>
      </c>
      <c r="G17" s="5" t="s">
        <v>1385</v>
      </c>
      <c r="J17" s="5" t="s">
        <v>1599</v>
      </c>
    </row>
    <row r="18" spans="1:10">
      <c r="A18" s="5">
        <v>17</v>
      </c>
      <c r="B18" s="5" t="s">
        <v>1322</v>
      </c>
      <c r="C18" s="5" t="s">
        <v>132</v>
      </c>
      <c r="D18" s="5" t="s">
        <v>1386</v>
      </c>
      <c r="E18" s="5" t="s">
        <v>1387</v>
      </c>
      <c r="F18" s="5" t="s">
        <v>1388</v>
      </c>
      <c r="G18" s="5" t="s">
        <v>1389</v>
      </c>
      <c r="H18" s="5" t="s">
        <v>1390</v>
      </c>
      <c r="J18" s="5" t="s">
        <v>1599</v>
      </c>
    </row>
    <row r="19" spans="1:10">
      <c r="A19" s="5">
        <v>18</v>
      </c>
      <c r="B19" s="5" t="s">
        <v>1322</v>
      </c>
      <c r="C19" s="5" t="s">
        <v>132</v>
      </c>
      <c r="D19" s="5" t="s">
        <v>1391</v>
      </c>
      <c r="E19" s="5" t="s">
        <v>1392</v>
      </c>
      <c r="F19" s="5" t="s">
        <v>1393</v>
      </c>
      <c r="G19" s="5" t="s">
        <v>1394</v>
      </c>
      <c r="J19" s="5" t="s">
        <v>1599</v>
      </c>
    </row>
    <row r="20" spans="1:10">
      <c r="A20" s="5">
        <v>19</v>
      </c>
      <c r="B20" s="5" t="s">
        <v>1322</v>
      </c>
      <c r="C20" s="5" t="s">
        <v>132</v>
      </c>
      <c r="D20" s="5" t="s">
        <v>1395</v>
      </c>
      <c r="E20" s="5" t="s">
        <v>1396</v>
      </c>
      <c r="F20" s="5" t="s">
        <v>1397</v>
      </c>
      <c r="G20" s="5" t="s">
        <v>1398</v>
      </c>
      <c r="J20" s="5" t="s">
        <v>1599</v>
      </c>
    </row>
    <row r="21" spans="1:10">
      <c r="A21" s="5">
        <v>20</v>
      </c>
      <c r="B21" s="5" t="s">
        <v>1322</v>
      </c>
      <c r="C21" s="5" t="s">
        <v>132</v>
      </c>
      <c r="D21" s="5" t="s">
        <v>1399</v>
      </c>
      <c r="E21" s="5" t="s">
        <v>1400</v>
      </c>
      <c r="F21" s="5" t="s">
        <v>1401</v>
      </c>
      <c r="G21" s="5" t="s">
        <v>1402</v>
      </c>
      <c r="J21" s="5" t="s">
        <v>1599</v>
      </c>
    </row>
    <row r="22" spans="1:10">
      <c r="A22" s="5">
        <v>21</v>
      </c>
      <c r="B22" s="5" t="s">
        <v>1322</v>
      </c>
      <c r="C22" s="5" t="s">
        <v>132</v>
      </c>
      <c r="D22" s="5" t="s">
        <v>1403</v>
      </c>
      <c r="E22" s="5" t="s">
        <v>1404</v>
      </c>
      <c r="F22" s="5" t="s">
        <v>1405</v>
      </c>
      <c r="G22" s="5" t="s">
        <v>1389</v>
      </c>
      <c r="J22" s="5" t="s">
        <v>1599</v>
      </c>
    </row>
    <row r="23" spans="1:10">
      <c r="A23" s="5">
        <v>22</v>
      </c>
      <c r="B23" s="5" t="s">
        <v>1322</v>
      </c>
      <c r="C23" s="5" t="s">
        <v>132</v>
      </c>
      <c r="D23" s="5" t="s">
        <v>1406</v>
      </c>
      <c r="E23" s="5" t="s">
        <v>1407</v>
      </c>
      <c r="F23" s="5" t="s">
        <v>1408</v>
      </c>
      <c r="G23" s="5" t="s">
        <v>1389</v>
      </c>
      <c r="J23" s="5" t="s">
        <v>1599</v>
      </c>
    </row>
    <row r="24" spans="1:10">
      <c r="A24" s="5">
        <v>23</v>
      </c>
      <c r="B24" s="5" t="s">
        <v>1322</v>
      </c>
      <c r="C24" s="5" t="s">
        <v>132</v>
      </c>
      <c r="D24" s="5" t="s">
        <v>1409</v>
      </c>
      <c r="E24" s="5" t="s">
        <v>1410</v>
      </c>
      <c r="F24" s="5" t="s">
        <v>1411</v>
      </c>
      <c r="G24" s="5" t="s">
        <v>1412</v>
      </c>
      <c r="J24" s="5" t="s">
        <v>1599</v>
      </c>
    </row>
    <row r="25" spans="1:10">
      <c r="A25" s="5">
        <v>24</v>
      </c>
      <c r="B25" s="5" t="s">
        <v>1322</v>
      </c>
      <c r="C25" s="5" t="s">
        <v>132</v>
      </c>
      <c r="D25" s="5" t="s">
        <v>1413</v>
      </c>
      <c r="E25" s="5" t="s">
        <v>1414</v>
      </c>
      <c r="F25" s="5" t="s">
        <v>1415</v>
      </c>
      <c r="G25" s="5" t="s">
        <v>1416</v>
      </c>
      <c r="J25" s="5" t="s">
        <v>1599</v>
      </c>
    </row>
    <row r="26" spans="1:10">
      <c r="A26" s="5">
        <v>25</v>
      </c>
      <c r="B26" s="5" t="s">
        <v>1322</v>
      </c>
      <c r="C26" s="5" t="s">
        <v>132</v>
      </c>
      <c r="D26" s="5" t="s">
        <v>1417</v>
      </c>
      <c r="E26" s="5" t="s">
        <v>1418</v>
      </c>
      <c r="F26" s="5" t="s">
        <v>1419</v>
      </c>
      <c r="G26" s="5" t="s">
        <v>1420</v>
      </c>
      <c r="J26" s="5" t="s">
        <v>1599</v>
      </c>
    </row>
    <row r="27" spans="1:10">
      <c r="A27" s="5">
        <v>26</v>
      </c>
      <c r="B27" s="5" t="s">
        <v>1322</v>
      </c>
      <c r="C27" s="5" t="s">
        <v>132</v>
      </c>
      <c r="D27" s="5" t="s">
        <v>1421</v>
      </c>
      <c r="E27" s="5" t="s">
        <v>1422</v>
      </c>
      <c r="F27" s="5" t="s">
        <v>1423</v>
      </c>
      <c r="G27" s="5" t="s">
        <v>1424</v>
      </c>
      <c r="J27" s="5" t="s">
        <v>1599</v>
      </c>
    </row>
    <row r="28" spans="1:10">
      <c r="A28" s="5">
        <v>27</v>
      </c>
      <c r="B28" s="5" t="s">
        <v>1322</v>
      </c>
      <c r="C28" s="5" t="s">
        <v>132</v>
      </c>
      <c r="D28" s="5" t="s">
        <v>1425</v>
      </c>
      <c r="E28" s="5" t="s">
        <v>1426</v>
      </c>
      <c r="F28" s="5" t="s">
        <v>1427</v>
      </c>
      <c r="G28" s="5" t="s">
        <v>1398</v>
      </c>
      <c r="J28" s="5" t="s">
        <v>1599</v>
      </c>
    </row>
    <row r="29" spans="1:10">
      <c r="A29" s="5">
        <v>28</v>
      </c>
      <c r="B29" s="5" t="s">
        <v>1322</v>
      </c>
      <c r="C29" s="5" t="s">
        <v>132</v>
      </c>
      <c r="D29" s="5" t="s">
        <v>1428</v>
      </c>
      <c r="E29" s="5" t="s">
        <v>1429</v>
      </c>
      <c r="F29" s="5" t="s">
        <v>1430</v>
      </c>
      <c r="G29" s="5" t="s">
        <v>1431</v>
      </c>
      <c r="J29" s="5" t="s">
        <v>1599</v>
      </c>
    </row>
    <row r="30" spans="1:10">
      <c r="A30" s="5">
        <v>29</v>
      </c>
      <c r="B30" s="5" t="s">
        <v>1322</v>
      </c>
      <c r="C30" s="5" t="s">
        <v>132</v>
      </c>
      <c r="D30" s="5" t="s">
        <v>1432</v>
      </c>
      <c r="E30" s="5" t="s">
        <v>1433</v>
      </c>
      <c r="F30" s="5" t="s">
        <v>1434</v>
      </c>
      <c r="G30" s="5" t="s">
        <v>1435</v>
      </c>
      <c r="J30" s="5" t="s">
        <v>1599</v>
      </c>
    </row>
    <row r="31" spans="1:10">
      <c r="A31" s="5">
        <v>30</v>
      </c>
      <c r="B31" s="5" t="s">
        <v>1322</v>
      </c>
      <c r="C31" s="5" t="s">
        <v>132</v>
      </c>
      <c r="D31" s="5" t="s">
        <v>1436</v>
      </c>
      <c r="E31" s="5" t="s">
        <v>1437</v>
      </c>
      <c r="F31" s="5" t="s">
        <v>1438</v>
      </c>
      <c r="G31" s="5" t="s">
        <v>1398</v>
      </c>
      <c r="J31" s="5" t="s">
        <v>1599</v>
      </c>
    </row>
    <row r="32" spans="1:10">
      <c r="A32" s="5">
        <v>31</v>
      </c>
      <c r="B32" s="5" t="s">
        <v>1322</v>
      </c>
      <c r="C32" s="5" t="s">
        <v>132</v>
      </c>
      <c r="D32" s="5" t="s">
        <v>1439</v>
      </c>
      <c r="E32" s="5" t="s">
        <v>1440</v>
      </c>
      <c r="F32" s="5" t="s">
        <v>1441</v>
      </c>
      <c r="G32" s="5" t="s">
        <v>1424</v>
      </c>
      <c r="J32" s="5" t="s">
        <v>1599</v>
      </c>
    </row>
    <row r="33" spans="1:10">
      <c r="A33" s="5">
        <v>32</v>
      </c>
      <c r="B33" s="5" t="s">
        <v>1322</v>
      </c>
      <c r="C33" s="5" t="s">
        <v>132</v>
      </c>
      <c r="D33" s="5" t="s">
        <v>1442</v>
      </c>
      <c r="E33" s="5" t="s">
        <v>1443</v>
      </c>
      <c r="F33" s="5" t="s">
        <v>1444</v>
      </c>
      <c r="G33" s="5" t="s">
        <v>1370</v>
      </c>
      <c r="J33" s="5" t="s">
        <v>1599</v>
      </c>
    </row>
    <row r="34" spans="1:10">
      <c r="A34" s="5">
        <v>33</v>
      </c>
      <c r="B34" s="5" t="s">
        <v>1322</v>
      </c>
      <c r="C34" s="5" t="s">
        <v>132</v>
      </c>
      <c r="D34" s="5" t="s">
        <v>1445</v>
      </c>
      <c r="E34" s="5" t="s">
        <v>1446</v>
      </c>
      <c r="F34" s="5" t="s">
        <v>1447</v>
      </c>
      <c r="G34" s="5" t="s">
        <v>1338</v>
      </c>
      <c r="J34" s="5" t="s">
        <v>1599</v>
      </c>
    </row>
    <row r="35" spans="1:10">
      <c r="A35" s="5">
        <v>34</v>
      </c>
      <c r="B35" s="5" t="s">
        <v>1322</v>
      </c>
      <c r="C35" s="5" t="s">
        <v>132</v>
      </c>
      <c r="D35" s="5" t="s">
        <v>1448</v>
      </c>
      <c r="E35" s="5" t="s">
        <v>1449</v>
      </c>
      <c r="F35" s="5" t="s">
        <v>1450</v>
      </c>
      <c r="G35" s="5" t="s">
        <v>1451</v>
      </c>
      <c r="J35" s="5" t="s">
        <v>1599</v>
      </c>
    </row>
    <row r="36" spans="1:10">
      <c r="A36" s="5">
        <v>35</v>
      </c>
      <c r="B36" s="5" t="s">
        <v>1322</v>
      </c>
      <c r="C36" s="5" t="s">
        <v>132</v>
      </c>
      <c r="D36" s="5" t="s">
        <v>1452</v>
      </c>
      <c r="E36" s="5" t="s">
        <v>1453</v>
      </c>
      <c r="F36" s="5" t="s">
        <v>1454</v>
      </c>
      <c r="G36" s="5" t="s">
        <v>1455</v>
      </c>
      <c r="J36" s="5" t="s">
        <v>1599</v>
      </c>
    </row>
    <row r="37" spans="1:10">
      <c r="A37" s="5">
        <v>36</v>
      </c>
      <c r="B37" s="5" t="s">
        <v>1322</v>
      </c>
      <c r="C37" s="5" t="s">
        <v>132</v>
      </c>
      <c r="D37" s="5" t="s">
        <v>1456</v>
      </c>
      <c r="E37" s="5" t="s">
        <v>1457</v>
      </c>
      <c r="F37" s="5" t="s">
        <v>1458</v>
      </c>
      <c r="G37" s="5" t="s">
        <v>1459</v>
      </c>
      <c r="J37" s="5" t="s">
        <v>1599</v>
      </c>
    </row>
    <row r="38" spans="1:10">
      <c r="A38" s="5">
        <v>37</v>
      </c>
      <c r="B38" s="5" t="s">
        <v>1322</v>
      </c>
      <c r="C38" s="5" t="s">
        <v>132</v>
      </c>
      <c r="D38" s="5" t="s">
        <v>1460</v>
      </c>
      <c r="E38" s="5" t="s">
        <v>1461</v>
      </c>
      <c r="F38" s="5" t="s">
        <v>1462</v>
      </c>
      <c r="G38" s="5" t="s">
        <v>1463</v>
      </c>
      <c r="J38" s="5" t="s">
        <v>1599</v>
      </c>
    </row>
    <row r="39" spans="1:10">
      <c r="A39" s="5">
        <v>38</v>
      </c>
      <c r="B39" s="5" t="s">
        <v>1322</v>
      </c>
      <c r="C39" s="5" t="s">
        <v>132</v>
      </c>
      <c r="D39" s="5" t="s">
        <v>1464</v>
      </c>
      <c r="E39" s="5" t="s">
        <v>1465</v>
      </c>
      <c r="F39" s="5" t="s">
        <v>1466</v>
      </c>
      <c r="G39" s="5" t="s">
        <v>1398</v>
      </c>
      <c r="J39" s="5" t="s">
        <v>1599</v>
      </c>
    </row>
    <row r="40" spans="1:10">
      <c r="A40" s="5">
        <v>39</v>
      </c>
      <c r="B40" s="5" t="s">
        <v>1322</v>
      </c>
      <c r="C40" s="5" t="s">
        <v>132</v>
      </c>
      <c r="D40" s="5" t="s">
        <v>1467</v>
      </c>
      <c r="E40" s="5" t="s">
        <v>1468</v>
      </c>
      <c r="F40" s="5" t="s">
        <v>1469</v>
      </c>
      <c r="G40" s="5" t="s">
        <v>1424</v>
      </c>
      <c r="J40" s="5" t="s">
        <v>1599</v>
      </c>
    </row>
    <row r="41" spans="1:10">
      <c r="A41" s="5">
        <v>40</v>
      </c>
      <c r="B41" s="5" t="s">
        <v>1322</v>
      </c>
      <c r="C41" s="5" t="s">
        <v>132</v>
      </c>
      <c r="D41" s="5" t="s">
        <v>1470</v>
      </c>
      <c r="E41" s="5" t="s">
        <v>1471</v>
      </c>
      <c r="F41" s="5" t="s">
        <v>1472</v>
      </c>
      <c r="G41" s="5" t="s">
        <v>1398</v>
      </c>
      <c r="J41" s="5" t="s">
        <v>1599</v>
      </c>
    </row>
    <row r="42" spans="1:10">
      <c r="A42" s="5">
        <v>41</v>
      </c>
      <c r="B42" s="5" t="s">
        <v>1322</v>
      </c>
      <c r="C42" s="5" t="s">
        <v>132</v>
      </c>
      <c r="D42" s="5" t="s">
        <v>1473</v>
      </c>
      <c r="E42" s="5" t="s">
        <v>1474</v>
      </c>
      <c r="F42" s="5" t="s">
        <v>1475</v>
      </c>
      <c r="G42" s="5" t="s">
        <v>1338</v>
      </c>
      <c r="J42" s="5" t="s">
        <v>1599</v>
      </c>
    </row>
    <row r="43" spans="1:10">
      <c r="A43" s="5">
        <v>42</v>
      </c>
      <c r="B43" s="5" t="s">
        <v>1322</v>
      </c>
      <c r="C43" s="5" t="s">
        <v>132</v>
      </c>
      <c r="D43" s="5" t="s">
        <v>1476</v>
      </c>
      <c r="E43" s="5" t="s">
        <v>1477</v>
      </c>
      <c r="F43" s="5" t="s">
        <v>1478</v>
      </c>
      <c r="G43" s="5" t="s">
        <v>1362</v>
      </c>
      <c r="J43" s="5" t="s">
        <v>1599</v>
      </c>
    </row>
    <row r="44" spans="1:10">
      <c r="A44" s="5">
        <v>43</v>
      </c>
      <c r="B44" s="5" t="s">
        <v>1322</v>
      </c>
      <c r="C44" s="5" t="s">
        <v>132</v>
      </c>
      <c r="D44" s="5" t="s">
        <v>1479</v>
      </c>
      <c r="E44" s="5" t="s">
        <v>1480</v>
      </c>
      <c r="F44" s="5" t="s">
        <v>1481</v>
      </c>
      <c r="G44" s="5" t="s">
        <v>1482</v>
      </c>
      <c r="J44" s="5" t="s">
        <v>1599</v>
      </c>
    </row>
    <row r="45" spans="1:10">
      <c r="A45" s="5">
        <v>44</v>
      </c>
      <c r="B45" s="5" t="s">
        <v>1322</v>
      </c>
      <c r="C45" s="5" t="s">
        <v>132</v>
      </c>
      <c r="D45" s="5" t="s">
        <v>1483</v>
      </c>
      <c r="E45" s="5" t="s">
        <v>1484</v>
      </c>
      <c r="F45" s="5" t="s">
        <v>1485</v>
      </c>
      <c r="G45" s="5" t="s">
        <v>1486</v>
      </c>
      <c r="H45" s="5" t="s">
        <v>1487</v>
      </c>
      <c r="J45" s="5" t="s">
        <v>1599</v>
      </c>
    </row>
    <row r="46" spans="1:10">
      <c r="A46" s="5">
        <v>45</v>
      </c>
      <c r="B46" s="5" t="s">
        <v>1322</v>
      </c>
      <c r="C46" s="5" t="s">
        <v>132</v>
      </c>
      <c r="D46" s="5" t="s">
        <v>1488</v>
      </c>
      <c r="E46" s="5" t="s">
        <v>1489</v>
      </c>
      <c r="F46" s="5" t="s">
        <v>1490</v>
      </c>
      <c r="G46" s="5" t="s">
        <v>1491</v>
      </c>
      <c r="J46" s="5" t="s">
        <v>1599</v>
      </c>
    </row>
    <row r="47" spans="1:10">
      <c r="A47" s="5">
        <v>46</v>
      </c>
      <c r="B47" s="5" t="s">
        <v>1322</v>
      </c>
      <c r="C47" s="5" t="s">
        <v>132</v>
      </c>
      <c r="D47" s="5" t="s">
        <v>1492</v>
      </c>
      <c r="E47" s="5" t="s">
        <v>1493</v>
      </c>
      <c r="F47" s="5" t="s">
        <v>1494</v>
      </c>
      <c r="G47" s="5" t="s">
        <v>1495</v>
      </c>
      <c r="J47" s="5" t="s">
        <v>1599</v>
      </c>
    </row>
    <row r="48" spans="1:10">
      <c r="A48" s="5">
        <v>47</v>
      </c>
      <c r="B48" s="5" t="s">
        <v>1322</v>
      </c>
      <c r="C48" s="5" t="s">
        <v>132</v>
      </c>
      <c r="D48" s="5" t="s">
        <v>1496</v>
      </c>
      <c r="E48" s="5" t="s">
        <v>1497</v>
      </c>
      <c r="F48" s="5" t="s">
        <v>1498</v>
      </c>
      <c r="G48" s="5" t="s">
        <v>1398</v>
      </c>
      <c r="J48" s="5" t="s">
        <v>1599</v>
      </c>
    </row>
    <row r="49" spans="1:10">
      <c r="A49" s="5">
        <v>48</v>
      </c>
      <c r="B49" s="5" t="s">
        <v>1322</v>
      </c>
      <c r="C49" s="5" t="s">
        <v>132</v>
      </c>
      <c r="D49" s="5" t="s">
        <v>1499</v>
      </c>
      <c r="E49" s="5" t="s">
        <v>1500</v>
      </c>
      <c r="F49" s="5" t="s">
        <v>1501</v>
      </c>
      <c r="G49" s="5" t="s">
        <v>1346</v>
      </c>
      <c r="J49" s="5" t="s">
        <v>1599</v>
      </c>
    </row>
    <row r="50" spans="1:10">
      <c r="A50" s="5">
        <v>49</v>
      </c>
      <c r="B50" s="5" t="s">
        <v>1322</v>
      </c>
      <c r="C50" s="5" t="s">
        <v>132</v>
      </c>
      <c r="D50" s="5" t="s">
        <v>1502</v>
      </c>
      <c r="E50" s="5" t="s">
        <v>1503</v>
      </c>
      <c r="F50" s="5" t="s">
        <v>1504</v>
      </c>
      <c r="G50" s="5" t="s">
        <v>1346</v>
      </c>
      <c r="J50" s="5" t="s">
        <v>1599</v>
      </c>
    </row>
    <row r="51" spans="1:10">
      <c r="A51" s="5">
        <v>50</v>
      </c>
      <c r="B51" s="5" t="s">
        <v>1322</v>
      </c>
      <c r="C51" s="5" t="s">
        <v>132</v>
      </c>
      <c r="D51" s="5" t="s">
        <v>1505</v>
      </c>
      <c r="E51" s="5" t="s">
        <v>1506</v>
      </c>
      <c r="F51" s="5" t="s">
        <v>1507</v>
      </c>
      <c r="G51" s="5" t="s">
        <v>1346</v>
      </c>
      <c r="J51" s="5" t="s">
        <v>1599</v>
      </c>
    </row>
    <row r="52" spans="1:10">
      <c r="A52" s="5">
        <v>51</v>
      </c>
      <c r="B52" s="5" t="s">
        <v>1322</v>
      </c>
      <c r="C52" s="5" t="s">
        <v>132</v>
      </c>
      <c r="D52" s="5" t="s">
        <v>1508</v>
      </c>
      <c r="E52" s="5" t="s">
        <v>1509</v>
      </c>
      <c r="F52" s="5" t="s">
        <v>1510</v>
      </c>
      <c r="G52" s="5" t="s">
        <v>1511</v>
      </c>
      <c r="J52" s="5" t="s">
        <v>1599</v>
      </c>
    </row>
    <row r="53" spans="1:10">
      <c r="A53" s="5">
        <v>52</v>
      </c>
      <c r="B53" s="5" t="s">
        <v>1322</v>
      </c>
      <c r="C53" s="5" t="s">
        <v>132</v>
      </c>
      <c r="D53" s="5" t="s">
        <v>1512</v>
      </c>
      <c r="E53" s="5" t="s">
        <v>1513</v>
      </c>
      <c r="F53" s="5" t="s">
        <v>1514</v>
      </c>
      <c r="G53" s="5" t="s">
        <v>1338</v>
      </c>
      <c r="J53" s="5" t="s">
        <v>1599</v>
      </c>
    </row>
    <row r="54" spans="1:10">
      <c r="A54" s="5">
        <v>53</v>
      </c>
      <c r="B54" s="5" t="s">
        <v>1322</v>
      </c>
      <c r="C54" s="5" t="s">
        <v>132</v>
      </c>
      <c r="D54" s="5" t="s">
        <v>1515</v>
      </c>
      <c r="E54" s="5" t="s">
        <v>1516</v>
      </c>
      <c r="F54" s="5" t="s">
        <v>1517</v>
      </c>
      <c r="G54" s="5" t="s">
        <v>1424</v>
      </c>
      <c r="J54" s="5" t="s">
        <v>1599</v>
      </c>
    </row>
    <row r="55" spans="1:10">
      <c r="A55" s="5">
        <v>54</v>
      </c>
      <c r="B55" s="5" t="s">
        <v>1322</v>
      </c>
      <c r="C55" s="5" t="s">
        <v>132</v>
      </c>
      <c r="D55" s="5" t="s">
        <v>1518</v>
      </c>
      <c r="E55" s="5" t="s">
        <v>1519</v>
      </c>
      <c r="F55" s="5" t="s">
        <v>1520</v>
      </c>
      <c r="G55" s="5" t="s">
        <v>1521</v>
      </c>
      <c r="J55" s="5" t="s">
        <v>1599</v>
      </c>
    </row>
    <row r="56" spans="1:10">
      <c r="A56" s="5">
        <v>55</v>
      </c>
      <c r="B56" s="5" t="s">
        <v>1322</v>
      </c>
      <c r="C56" s="5" t="s">
        <v>132</v>
      </c>
      <c r="D56" s="5" t="s">
        <v>1522</v>
      </c>
      <c r="E56" s="5" t="s">
        <v>1523</v>
      </c>
      <c r="F56" s="5" t="s">
        <v>1524</v>
      </c>
      <c r="G56" s="5" t="s">
        <v>1346</v>
      </c>
      <c r="J56" s="5" t="s">
        <v>1599</v>
      </c>
    </row>
    <row r="57" spans="1:10">
      <c r="A57" s="5">
        <v>56</v>
      </c>
      <c r="B57" s="5" t="s">
        <v>1322</v>
      </c>
      <c r="C57" s="5" t="s">
        <v>132</v>
      </c>
      <c r="D57" s="5" t="s">
        <v>1525</v>
      </c>
      <c r="E57" s="5" t="s">
        <v>1526</v>
      </c>
      <c r="F57" s="5" t="s">
        <v>1527</v>
      </c>
      <c r="G57" s="5" t="s">
        <v>1486</v>
      </c>
      <c r="J57" s="5" t="s">
        <v>1599</v>
      </c>
    </row>
    <row r="58" spans="1:10">
      <c r="A58" s="5">
        <v>57</v>
      </c>
      <c r="B58" s="5" t="s">
        <v>1322</v>
      </c>
      <c r="C58" s="5" t="s">
        <v>132</v>
      </c>
      <c r="D58" s="5" t="s">
        <v>1528</v>
      </c>
      <c r="E58" s="5" t="s">
        <v>1529</v>
      </c>
      <c r="F58" s="5" t="s">
        <v>1530</v>
      </c>
      <c r="G58" s="5" t="s">
        <v>1511</v>
      </c>
      <c r="H58" s="5" t="s">
        <v>1531</v>
      </c>
      <c r="J58" s="5" t="s">
        <v>1599</v>
      </c>
    </row>
    <row r="59" spans="1:10">
      <c r="A59" s="5">
        <v>58</v>
      </c>
      <c r="B59" s="5" t="s">
        <v>1322</v>
      </c>
      <c r="C59" s="5" t="s">
        <v>132</v>
      </c>
      <c r="D59" s="5" t="s">
        <v>1532</v>
      </c>
      <c r="E59" s="5" t="s">
        <v>1533</v>
      </c>
      <c r="F59" s="5" t="s">
        <v>1534</v>
      </c>
      <c r="G59" s="5" t="s">
        <v>1398</v>
      </c>
      <c r="J59" s="5" t="s">
        <v>1599</v>
      </c>
    </row>
    <row r="60" spans="1:10">
      <c r="A60" s="5">
        <v>59</v>
      </c>
      <c r="B60" s="5" t="s">
        <v>1322</v>
      </c>
      <c r="C60" s="5" t="s">
        <v>132</v>
      </c>
      <c r="D60" s="5" t="s">
        <v>1535</v>
      </c>
      <c r="E60" s="5" t="s">
        <v>1536</v>
      </c>
      <c r="F60" s="5" t="s">
        <v>1537</v>
      </c>
      <c r="G60" s="5" t="s">
        <v>1420</v>
      </c>
      <c r="J60" s="5" t="s">
        <v>1599</v>
      </c>
    </row>
    <row r="61" spans="1:10">
      <c r="A61" s="5">
        <v>60</v>
      </c>
      <c r="B61" s="5" t="s">
        <v>1322</v>
      </c>
      <c r="C61" s="5" t="s">
        <v>132</v>
      </c>
      <c r="D61" s="5" t="s">
        <v>1538</v>
      </c>
      <c r="E61" s="5" t="s">
        <v>1539</v>
      </c>
      <c r="F61" s="5" t="s">
        <v>1540</v>
      </c>
      <c r="G61" s="5" t="s">
        <v>1511</v>
      </c>
      <c r="J61" s="5" t="s">
        <v>1599</v>
      </c>
    </row>
    <row r="62" spans="1:10">
      <c r="A62" s="5">
        <v>61</v>
      </c>
      <c r="B62" s="5" t="s">
        <v>1322</v>
      </c>
      <c r="C62" s="5" t="s">
        <v>132</v>
      </c>
      <c r="D62" s="5" t="s">
        <v>1541</v>
      </c>
      <c r="E62" s="5" t="s">
        <v>1542</v>
      </c>
      <c r="F62" s="5" t="s">
        <v>1543</v>
      </c>
      <c r="G62" s="5" t="s">
        <v>1398</v>
      </c>
      <c r="J62" s="5" t="s">
        <v>1599</v>
      </c>
    </row>
    <row r="63" spans="1:10">
      <c r="A63" s="5">
        <v>62</v>
      </c>
      <c r="B63" s="5" t="s">
        <v>1322</v>
      </c>
      <c r="C63" s="5" t="s">
        <v>132</v>
      </c>
      <c r="D63" s="5" t="s">
        <v>1544</v>
      </c>
      <c r="E63" s="5" t="s">
        <v>1545</v>
      </c>
      <c r="F63" s="5" t="s">
        <v>1546</v>
      </c>
      <c r="G63" s="5" t="s">
        <v>1398</v>
      </c>
      <c r="J63" s="5" t="s">
        <v>1599</v>
      </c>
    </row>
    <row r="64" spans="1:10">
      <c r="A64" s="5">
        <v>63</v>
      </c>
      <c r="B64" s="5" t="s">
        <v>1322</v>
      </c>
      <c r="C64" s="5" t="s">
        <v>132</v>
      </c>
      <c r="D64" s="5" t="s">
        <v>1547</v>
      </c>
      <c r="E64" s="5" t="s">
        <v>1548</v>
      </c>
      <c r="F64" s="5" t="s">
        <v>1549</v>
      </c>
      <c r="G64" s="5" t="s">
        <v>1398</v>
      </c>
      <c r="J64" s="5" t="s">
        <v>1599</v>
      </c>
    </row>
    <row r="65" spans="1:10">
      <c r="A65" s="5">
        <v>64</v>
      </c>
      <c r="B65" s="5" t="s">
        <v>1322</v>
      </c>
      <c r="C65" s="5" t="s">
        <v>132</v>
      </c>
      <c r="D65" s="5" t="s">
        <v>1550</v>
      </c>
      <c r="E65" s="5" t="s">
        <v>1551</v>
      </c>
      <c r="F65" s="5" t="s">
        <v>1552</v>
      </c>
      <c r="G65" s="5" t="s">
        <v>1398</v>
      </c>
      <c r="J65" s="5" t="s">
        <v>1599</v>
      </c>
    </row>
    <row r="66" spans="1:10">
      <c r="A66" s="5">
        <v>65</v>
      </c>
      <c r="B66" s="5" t="s">
        <v>1322</v>
      </c>
      <c r="C66" s="5" t="s">
        <v>132</v>
      </c>
      <c r="D66" s="5" t="s">
        <v>1553</v>
      </c>
      <c r="E66" s="5" t="s">
        <v>1554</v>
      </c>
      <c r="F66" s="5" t="s">
        <v>1555</v>
      </c>
      <c r="G66" s="5" t="s">
        <v>1495</v>
      </c>
      <c r="J66" s="5" t="s">
        <v>1599</v>
      </c>
    </row>
    <row r="67" spans="1:10">
      <c r="A67" s="5">
        <v>66</v>
      </c>
      <c r="B67" s="5" t="s">
        <v>1322</v>
      </c>
      <c r="C67" s="5" t="s">
        <v>132</v>
      </c>
      <c r="D67" s="5" t="s">
        <v>1556</v>
      </c>
      <c r="E67" s="5" t="s">
        <v>1557</v>
      </c>
      <c r="F67" s="5" t="s">
        <v>1558</v>
      </c>
      <c r="G67" s="5" t="s">
        <v>1559</v>
      </c>
      <c r="J67" s="5" t="s">
        <v>1599</v>
      </c>
    </row>
    <row r="68" spans="1:10">
      <c r="A68" s="5">
        <v>67</v>
      </c>
      <c r="B68" s="5" t="s">
        <v>1322</v>
      </c>
      <c r="C68" s="5" t="s">
        <v>132</v>
      </c>
      <c r="D68" s="5" t="s">
        <v>1560</v>
      </c>
      <c r="E68" s="5" t="s">
        <v>1561</v>
      </c>
      <c r="F68" s="5" t="s">
        <v>1562</v>
      </c>
      <c r="G68" s="5" t="s">
        <v>1563</v>
      </c>
      <c r="J68" s="5" t="s">
        <v>1599</v>
      </c>
    </row>
    <row r="69" spans="1:10">
      <c r="A69" s="5">
        <v>68</v>
      </c>
      <c r="B69" s="5" t="s">
        <v>1322</v>
      </c>
      <c r="C69" s="5" t="s">
        <v>132</v>
      </c>
      <c r="D69" s="5" t="s">
        <v>1564</v>
      </c>
      <c r="E69" s="5" t="s">
        <v>1565</v>
      </c>
      <c r="F69" s="5" t="s">
        <v>1566</v>
      </c>
      <c r="G69" s="5" t="s">
        <v>1346</v>
      </c>
      <c r="J69" s="5" t="s">
        <v>1599</v>
      </c>
    </row>
    <row r="70" spans="1:10">
      <c r="A70" s="5">
        <v>69</v>
      </c>
      <c r="B70" s="5" t="s">
        <v>1322</v>
      </c>
      <c r="C70" s="5" t="s">
        <v>132</v>
      </c>
      <c r="D70" s="5" t="s">
        <v>1567</v>
      </c>
      <c r="E70" s="5" t="s">
        <v>1568</v>
      </c>
      <c r="F70" s="5" t="s">
        <v>1569</v>
      </c>
      <c r="G70" s="5" t="s">
        <v>1570</v>
      </c>
      <c r="J70" s="5" t="s">
        <v>1599</v>
      </c>
    </row>
    <row r="71" spans="1:10">
      <c r="A71" s="5">
        <v>70</v>
      </c>
      <c r="B71" s="5" t="s">
        <v>1322</v>
      </c>
      <c r="C71" s="5" t="s">
        <v>132</v>
      </c>
      <c r="D71" s="5" t="s">
        <v>1571</v>
      </c>
      <c r="E71" s="5" t="s">
        <v>1572</v>
      </c>
      <c r="F71" s="5" t="s">
        <v>1573</v>
      </c>
      <c r="G71" s="5" t="s">
        <v>1346</v>
      </c>
      <c r="J71" s="5" t="s">
        <v>1599</v>
      </c>
    </row>
    <row r="72" spans="1:10">
      <c r="A72" s="5">
        <v>71</v>
      </c>
      <c r="B72" s="5" t="s">
        <v>1322</v>
      </c>
      <c r="C72" s="5" t="s">
        <v>132</v>
      </c>
      <c r="D72" s="5" t="s">
        <v>1574</v>
      </c>
      <c r="E72" s="5" t="s">
        <v>1575</v>
      </c>
      <c r="F72" s="5" t="s">
        <v>1576</v>
      </c>
      <c r="G72" s="5" t="s">
        <v>1577</v>
      </c>
      <c r="J72" s="5" t="s">
        <v>1599</v>
      </c>
    </row>
    <row r="73" spans="1:10">
      <c r="A73" s="5">
        <v>72</v>
      </c>
      <c r="B73" s="5" t="s">
        <v>1322</v>
      </c>
      <c r="C73" s="5" t="s">
        <v>132</v>
      </c>
      <c r="D73" s="5" t="s">
        <v>1578</v>
      </c>
      <c r="E73" s="5" t="s">
        <v>1579</v>
      </c>
      <c r="F73" s="5" t="s">
        <v>1580</v>
      </c>
      <c r="G73" s="5" t="s">
        <v>1521</v>
      </c>
      <c r="J73" s="5" t="s">
        <v>1599</v>
      </c>
    </row>
    <row r="74" spans="1:10">
      <c r="A74" s="5">
        <v>73</v>
      </c>
      <c r="B74" s="5" t="s">
        <v>1322</v>
      </c>
      <c r="C74" s="5" t="s">
        <v>132</v>
      </c>
      <c r="D74" s="5" t="s">
        <v>1581</v>
      </c>
      <c r="E74" s="5" t="s">
        <v>1582</v>
      </c>
      <c r="F74" s="5" t="s">
        <v>1349</v>
      </c>
      <c r="G74" s="5" t="s">
        <v>1583</v>
      </c>
      <c r="J74" s="5" t="s">
        <v>1599</v>
      </c>
    </row>
    <row r="75" spans="1:10">
      <c r="A75" s="5">
        <v>74</v>
      </c>
      <c r="B75" s="5" t="s">
        <v>1322</v>
      </c>
      <c r="C75" s="5" t="s">
        <v>132</v>
      </c>
      <c r="D75" s="5" t="s">
        <v>1584</v>
      </c>
      <c r="E75" s="5" t="s">
        <v>1585</v>
      </c>
      <c r="F75" s="5" t="s">
        <v>1562</v>
      </c>
      <c r="G75" s="5" t="s">
        <v>1586</v>
      </c>
      <c r="J75" s="5" t="s">
        <v>1599</v>
      </c>
    </row>
    <row r="76" spans="1:10">
      <c r="A76" s="5">
        <v>75</v>
      </c>
      <c r="B76" s="5" t="s">
        <v>1322</v>
      </c>
      <c r="C76" s="5" t="s">
        <v>132</v>
      </c>
      <c r="D76" s="5" t="s">
        <v>1587</v>
      </c>
      <c r="E76" s="5" t="s">
        <v>1588</v>
      </c>
      <c r="F76" s="5" t="s">
        <v>1576</v>
      </c>
      <c r="G76" s="5" t="s">
        <v>1589</v>
      </c>
      <c r="J76" s="5" t="s">
        <v>1599</v>
      </c>
    </row>
    <row r="77" spans="1:10">
      <c r="A77" s="5">
        <v>76</v>
      </c>
      <c r="B77" s="5" t="s">
        <v>1322</v>
      </c>
      <c r="C77" s="5" t="s">
        <v>132</v>
      </c>
      <c r="D77" s="5" t="s">
        <v>1590</v>
      </c>
      <c r="E77" s="5" t="s">
        <v>1591</v>
      </c>
      <c r="F77" s="5" t="s">
        <v>1592</v>
      </c>
      <c r="G77" s="5" t="s">
        <v>1593</v>
      </c>
      <c r="J77" s="5" t="s">
        <v>1599</v>
      </c>
    </row>
    <row r="78" spans="1:10">
      <c r="A78" s="5">
        <v>77</v>
      </c>
      <c r="B78" s="5" t="s">
        <v>1322</v>
      </c>
      <c r="C78" s="5" t="s">
        <v>132</v>
      </c>
      <c r="D78" s="5" t="s">
        <v>1594</v>
      </c>
      <c r="E78" s="5" t="s">
        <v>1595</v>
      </c>
      <c r="F78" s="5" t="s">
        <v>1596</v>
      </c>
      <c r="G78" s="5" t="s">
        <v>1597</v>
      </c>
      <c r="H78" s="5" t="s">
        <v>1598</v>
      </c>
      <c r="J78" s="5" t="s">
        <v>1599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
    <tabColor indexed="47"/>
  </sheetPr>
  <dimension ref="A1:D269"/>
  <sheetViews>
    <sheetView showGridLines="0" zoomScaleNormal="100" workbookViewId="0"/>
  </sheetViews>
  <sheetFormatPr defaultRowHeight="11.25"/>
  <cols>
    <col min="1" max="1" width="9.140625" style="1071"/>
  </cols>
  <sheetData>
    <row r="1" spans="1:4">
      <c r="A1" s="1071" t="s">
        <v>1297</v>
      </c>
      <c r="B1" t="s">
        <v>491</v>
      </c>
      <c r="C1" t="s">
        <v>492</v>
      </c>
      <c r="D1" t="s">
        <v>1296</v>
      </c>
    </row>
    <row r="2" spans="1:4">
      <c r="A2" s="1071">
        <v>1</v>
      </c>
      <c r="B2" t="s">
        <v>771</v>
      </c>
      <c r="C2" t="s">
        <v>773</v>
      </c>
      <c r="D2" t="s">
        <v>774</v>
      </c>
    </row>
    <row r="3" spans="1:4">
      <c r="A3" s="1071">
        <v>2</v>
      </c>
      <c r="B3" t="s">
        <v>771</v>
      </c>
      <c r="C3" t="s">
        <v>775</v>
      </c>
      <c r="D3" t="s">
        <v>776</v>
      </c>
    </row>
    <row r="4" spans="1:4">
      <c r="A4" s="1071">
        <v>3</v>
      </c>
      <c r="B4" t="s">
        <v>771</v>
      </c>
      <c r="C4" t="s">
        <v>771</v>
      </c>
      <c r="D4" t="s">
        <v>772</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771</v>
      </c>
      <c r="C13" t="s">
        <v>793</v>
      </c>
      <c r="D13" t="s">
        <v>794</v>
      </c>
    </row>
    <row r="14" spans="1:4">
      <c r="A14" s="1071">
        <v>13</v>
      </c>
      <c r="B14" t="s">
        <v>771</v>
      </c>
      <c r="C14" t="s">
        <v>795</v>
      </c>
      <c r="D14" t="s">
        <v>796</v>
      </c>
    </row>
    <row r="15" spans="1:4">
      <c r="A15" s="1071">
        <v>14</v>
      </c>
      <c r="B15" t="s">
        <v>771</v>
      </c>
      <c r="C15" t="s">
        <v>797</v>
      </c>
      <c r="D15" t="s">
        <v>798</v>
      </c>
    </row>
    <row r="16" spans="1:4">
      <c r="A16" s="1071">
        <v>15</v>
      </c>
      <c r="B16" t="s">
        <v>771</v>
      </c>
      <c r="C16" t="s">
        <v>799</v>
      </c>
      <c r="D16" t="s">
        <v>800</v>
      </c>
    </row>
    <row r="17" spans="1:4">
      <c r="A17" s="1071">
        <v>16</v>
      </c>
      <c r="B17" t="s">
        <v>801</v>
      </c>
      <c r="C17" t="s">
        <v>803</v>
      </c>
      <c r="D17" t="s">
        <v>804</v>
      </c>
    </row>
    <row r="18" spans="1:4">
      <c r="A18" s="1071">
        <v>17</v>
      </c>
      <c r="B18" t="s">
        <v>801</v>
      </c>
      <c r="C18" t="s">
        <v>801</v>
      </c>
      <c r="D18" t="s">
        <v>802</v>
      </c>
    </row>
    <row r="19" spans="1:4">
      <c r="A19" s="1071">
        <v>18</v>
      </c>
      <c r="B19" t="s">
        <v>801</v>
      </c>
      <c r="C19" t="s">
        <v>805</v>
      </c>
      <c r="D19" t="s">
        <v>806</v>
      </c>
    </row>
    <row r="20" spans="1:4">
      <c r="A20" s="1071">
        <v>19</v>
      </c>
      <c r="B20" t="s">
        <v>801</v>
      </c>
      <c r="C20" t="s">
        <v>807</v>
      </c>
      <c r="D20" t="s">
        <v>808</v>
      </c>
    </row>
    <row r="21" spans="1:4">
      <c r="A21" s="1071">
        <v>20</v>
      </c>
      <c r="B21" t="s">
        <v>801</v>
      </c>
      <c r="C21" t="s">
        <v>809</v>
      </c>
      <c r="D21" t="s">
        <v>810</v>
      </c>
    </row>
    <row r="22" spans="1:4">
      <c r="A22" s="1071">
        <v>21</v>
      </c>
      <c r="B22" t="s">
        <v>801</v>
      </c>
      <c r="C22" t="s">
        <v>811</v>
      </c>
      <c r="D22" t="s">
        <v>812</v>
      </c>
    </row>
    <row r="23" spans="1:4">
      <c r="A23" s="1071">
        <v>22</v>
      </c>
      <c r="B23" t="s">
        <v>801</v>
      </c>
      <c r="C23" t="s">
        <v>813</v>
      </c>
      <c r="D23" t="s">
        <v>814</v>
      </c>
    </row>
    <row r="24" spans="1:4">
      <c r="A24" s="1071">
        <v>23</v>
      </c>
      <c r="B24" t="s">
        <v>801</v>
      </c>
      <c r="C24" t="s">
        <v>815</v>
      </c>
      <c r="D24" t="s">
        <v>816</v>
      </c>
    </row>
    <row r="25" spans="1:4">
      <c r="A25" s="1071">
        <v>24</v>
      </c>
      <c r="B25" t="s">
        <v>801</v>
      </c>
      <c r="C25" t="s">
        <v>817</v>
      </c>
      <c r="D25" t="s">
        <v>818</v>
      </c>
    </row>
    <row r="26" spans="1:4">
      <c r="A26" s="1071">
        <v>25</v>
      </c>
      <c r="B26" t="s">
        <v>801</v>
      </c>
      <c r="C26" t="s">
        <v>819</v>
      </c>
      <c r="D26" t="s">
        <v>820</v>
      </c>
    </row>
    <row r="27" spans="1:4">
      <c r="A27" s="1071">
        <v>26</v>
      </c>
      <c r="B27" t="s">
        <v>801</v>
      </c>
      <c r="C27" t="s">
        <v>821</v>
      </c>
      <c r="D27" t="s">
        <v>822</v>
      </c>
    </row>
    <row r="28" spans="1:4">
      <c r="A28" s="1071">
        <v>27</v>
      </c>
      <c r="B28" t="s">
        <v>801</v>
      </c>
      <c r="C28" t="s">
        <v>823</v>
      </c>
      <c r="D28" t="s">
        <v>824</v>
      </c>
    </row>
    <row r="29" spans="1:4">
      <c r="A29" s="1071">
        <v>28</v>
      </c>
      <c r="B29" t="s">
        <v>825</v>
      </c>
      <c r="C29" t="s">
        <v>827</v>
      </c>
      <c r="D29" t="s">
        <v>828</v>
      </c>
    </row>
    <row r="30" spans="1:4">
      <c r="A30" s="1071">
        <v>29</v>
      </c>
      <c r="B30" t="s">
        <v>825</v>
      </c>
      <c r="C30" t="s">
        <v>829</v>
      </c>
      <c r="D30" t="s">
        <v>830</v>
      </c>
    </row>
    <row r="31" spans="1:4">
      <c r="A31" s="1071">
        <v>30</v>
      </c>
      <c r="B31" t="s">
        <v>825</v>
      </c>
      <c r="C31" t="s">
        <v>825</v>
      </c>
      <c r="D31" t="s">
        <v>826</v>
      </c>
    </row>
    <row r="32" spans="1:4">
      <c r="A32" s="1071">
        <v>31</v>
      </c>
      <c r="B32" t="s">
        <v>825</v>
      </c>
      <c r="C32" t="s">
        <v>831</v>
      </c>
      <c r="D32" t="s">
        <v>832</v>
      </c>
    </row>
    <row r="33" spans="1:4">
      <c r="A33" s="1071">
        <v>32</v>
      </c>
      <c r="B33" t="s">
        <v>825</v>
      </c>
      <c r="C33" t="s">
        <v>833</v>
      </c>
      <c r="D33" t="s">
        <v>834</v>
      </c>
    </row>
    <row r="34" spans="1:4">
      <c r="A34" s="1071">
        <v>33</v>
      </c>
      <c r="B34" t="s">
        <v>825</v>
      </c>
      <c r="C34" t="s">
        <v>835</v>
      </c>
      <c r="D34" t="s">
        <v>836</v>
      </c>
    </row>
    <row r="35" spans="1:4">
      <c r="A35" s="1071">
        <v>34</v>
      </c>
      <c r="B35" t="s">
        <v>825</v>
      </c>
      <c r="C35" t="s">
        <v>837</v>
      </c>
      <c r="D35" t="s">
        <v>838</v>
      </c>
    </row>
    <row r="36" spans="1:4">
      <c r="A36" s="1071">
        <v>35</v>
      </c>
      <c r="B36" t="s">
        <v>825</v>
      </c>
      <c r="C36" t="s">
        <v>839</v>
      </c>
      <c r="D36" t="s">
        <v>840</v>
      </c>
    </row>
    <row r="37" spans="1:4">
      <c r="A37" s="1071">
        <v>36</v>
      </c>
      <c r="B37" t="s">
        <v>825</v>
      </c>
      <c r="C37" t="s">
        <v>841</v>
      </c>
      <c r="D37" t="s">
        <v>842</v>
      </c>
    </row>
    <row r="38" spans="1:4">
      <c r="A38" s="1071">
        <v>37</v>
      </c>
      <c r="B38" t="s">
        <v>843</v>
      </c>
      <c r="C38" t="s">
        <v>843</v>
      </c>
      <c r="D38" t="s">
        <v>844</v>
      </c>
    </row>
    <row r="39" spans="1:4">
      <c r="A39" s="1071">
        <v>38</v>
      </c>
      <c r="B39" t="s">
        <v>845</v>
      </c>
      <c r="C39" t="s">
        <v>845</v>
      </c>
      <c r="D39" t="s">
        <v>846</v>
      </c>
    </row>
    <row r="40" spans="1:4">
      <c r="A40" s="1071">
        <v>39</v>
      </c>
      <c r="B40" t="s">
        <v>847</v>
      </c>
      <c r="C40" t="s">
        <v>847</v>
      </c>
      <c r="D40" t="s">
        <v>848</v>
      </c>
    </row>
    <row r="41" spans="1:4">
      <c r="A41" s="1071">
        <v>40</v>
      </c>
      <c r="B41" t="s">
        <v>849</v>
      </c>
      <c r="C41" t="s">
        <v>851</v>
      </c>
      <c r="D41" t="s">
        <v>852</v>
      </c>
    </row>
    <row r="42" spans="1:4">
      <c r="A42" s="1071">
        <v>41</v>
      </c>
      <c r="B42" t="s">
        <v>849</v>
      </c>
      <c r="C42" t="s">
        <v>853</v>
      </c>
      <c r="D42" t="s">
        <v>854</v>
      </c>
    </row>
    <row r="43" spans="1:4">
      <c r="A43" s="1071">
        <v>42</v>
      </c>
      <c r="B43" t="s">
        <v>849</v>
      </c>
      <c r="C43" t="s">
        <v>855</v>
      </c>
      <c r="D43" t="s">
        <v>856</v>
      </c>
    </row>
    <row r="44" spans="1:4">
      <c r="A44" s="1071">
        <v>43</v>
      </c>
      <c r="B44" t="s">
        <v>849</v>
      </c>
      <c r="C44" t="s">
        <v>857</v>
      </c>
      <c r="D44" t="s">
        <v>858</v>
      </c>
    </row>
    <row r="45" spans="1:4">
      <c r="A45" s="1071">
        <v>44</v>
      </c>
      <c r="B45" t="s">
        <v>849</v>
      </c>
      <c r="C45" t="s">
        <v>859</v>
      </c>
      <c r="D45" t="s">
        <v>860</v>
      </c>
    </row>
    <row r="46" spans="1:4">
      <c r="A46" s="1071">
        <v>45</v>
      </c>
      <c r="B46" t="s">
        <v>849</v>
      </c>
      <c r="C46" t="s">
        <v>849</v>
      </c>
      <c r="D46" t="s">
        <v>850</v>
      </c>
    </row>
    <row r="47" spans="1:4">
      <c r="A47" s="1071">
        <v>46</v>
      </c>
      <c r="B47" t="s">
        <v>849</v>
      </c>
      <c r="C47" t="s">
        <v>861</v>
      </c>
      <c r="D47" t="s">
        <v>862</v>
      </c>
    </row>
    <row r="48" spans="1:4">
      <c r="A48" s="1071">
        <v>47</v>
      </c>
      <c r="B48" t="s">
        <v>849</v>
      </c>
      <c r="C48" t="s">
        <v>863</v>
      </c>
      <c r="D48" t="s">
        <v>864</v>
      </c>
    </row>
    <row r="49" spans="1:4">
      <c r="A49" s="1071">
        <v>48</v>
      </c>
      <c r="B49" t="s">
        <v>849</v>
      </c>
      <c r="C49" t="s">
        <v>865</v>
      </c>
      <c r="D49" t="s">
        <v>866</v>
      </c>
    </row>
    <row r="50" spans="1:4">
      <c r="A50" s="1071">
        <v>49</v>
      </c>
      <c r="B50" t="s">
        <v>849</v>
      </c>
      <c r="C50" t="s">
        <v>867</v>
      </c>
      <c r="D50" t="s">
        <v>868</v>
      </c>
    </row>
    <row r="51" spans="1:4">
      <c r="A51" s="1071">
        <v>50</v>
      </c>
      <c r="B51" t="s">
        <v>849</v>
      </c>
      <c r="C51" t="s">
        <v>869</v>
      </c>
      <c r="D51" t="s">
        <v>870</v>
      </c>
    </row>
    <row r="52" spans="1:4">
      <c r="A52" s="1071">
        <v>51</v>
      </c>
      <c r="B52" t="s">
        <v>849</v>
      </c>
      <c r="C52" t="s">
        <v>871</v>
      </c>
      <c r="D52" t="s">
        <v>872</v>
      </c>
    </row>
    <row r="53" spans="1:4">
      <c r="A53" s="1071">
        <v>52</v>
      </c>
      <c r="B53" t="s">
        <v>849</v>
      </c>
      <c r="C53" t="s">
        <v>873</v>
      </c>
      <c r="D53" t="s">
        <v>874</v>
      </c>
    </row>
    <row r="54" spans="1:4">
      <c r="A54" s="1071">
        <v>53</v>
      </c>
      <c r="B54" t="s">
        <v>849</v>
      </c>
      <c r="C54" t="s">
        <v>875</v>
      </c>
      <c r="D54" t="s">
        <v>876</v>
      </c>
    </row>
    <row r="55" spans="1:4">
      <c r="A55" s="1071">
        <v>54</v>
      </c>
      <c r="B55" t="s">
        <v>877</v>
      </c>
      <c r="C55" t="s">
        <v>879</v>
      </c>
      <c r="D55" t="s">
        <v>880</v>
      </c>
    </row>
    <row r="56" spans="1:4">
      <c r="A56" s="1071">
        <v>55</v>
      </c>
      <c r="B56" t="s">
        <v>877</v>
      </c>
      <c r="C56" t="s">
        <v>881</v>
      </c>
      <c r="D56" t="s">
        <v>882</v>
      </c>
    </row>
    <row r="57" spans="1:4">
      <c r="A57" s="1071">
        <v>56</v>
      </c>
      <c r="B57" t="s">
        <v>877</v>
      </c>
      <c r="C57" t="s">
        <v>877</v>
      </c>
      <c r="D57" t="s">
        <v>878</v>
      </c>
    </row>
    <row r="58" spans="1:4">
      <c r="A58" s="1071">
        <v>57</v>
      </c>
      <c r="B58" t="s">
        <v>877</v>
      </c>
      <c r="C58" t="s">
        <v>883</v>
      </c>
      <c r="D58" t="s">
        <v>884</v>
      </c>
    </row>
    <row r="59" spans="1:4">
      <c r="A59" s="1071">
        <v>58</v>
      </c>
      <c r="B59" t="s">
        <v>877</v>
      </c>
      <c r="C59" t="s">
        <v>885</v>
      </c>
      <c r="D59" t="s">
        <v>886</v>
      </c>
    </row>
    <row r="60" spans="1:4">
      <c r="A60" s="1071">
        <v>59</v>
      </c>
      <c r="B60" t="s">
        <v>877</v>
      </c>
      <c r="C60" t="s">
        <v>887</v>
      </c>
      <c r="D60" t="s">
        <v>888</v>
      </c>
    </row>
    <row r="61" spans="1:4">
      <c r="A61" s="1071">
        <v>60</v>
      </c>
      <c r="B61" t="s">
        <v>877</v>
      </c>
      <c r="C61" t="s">
        <v>889</v>
      </c>
      <c r="D61" t="s">
        <v>890</v>
      </c>
    </row>
    <row r="62" spans="1:4">
      <c r="A62" s="1071">
        <v>61</v>
      </c>
      <c r="B62" t="s">
        <v>877</v>
      </c>
      <c r="C62" t="s">
        <v>891</v>
      </c>
      <c r="D62" t="s">
        <v>892</v>
      </c>
    </row>
    <row r="63" spans="1:4">
      <c r="A63" s="1071">
        <v>62</v>
      </c>
      <c r="B63" t="s">
        <v>877</v>
      </c>
      <c r="C63" t="s">
        <v>893</v>
      </c>
      <c r="D63" t="s">
        <v>894</v>
      </c>
    </row>
    <row r="64" spans="1:4">
      <c r="A64" s="1071">
        <v>63</v>
      </c>
      <c r="B64" t="s">
        <v>895</v>
      </c>
      <c r="C64" t="s">
        <v>897</v>
      </c>
      <c r="D64" t="s">
        <v>898</v>
      </c>
    </row>
    <row r="65" spans="1:4">
      <c r="A65" s="1071">
        <v>64</v>
      </c>
      <c r="B65" t="s">
        <v>895</v>
      </c>
      <c r="C65" t="s">
        <v>899</v>
      </c>
      <c r="D65" t="s">
        <v>900</v>
      </c>
    </row>
    <row r="66" spans="1:4">
      <c r="A66" s="1071">
        <v>65</v>
      </c>
      <c r="B66" t="s">
        <v>895</v>
      </c>
      <c r="C66" t="s">
        <v>901</v>
      </c>
      <c r="D66" t="s">
        <v>902</v>
      </c>
    </row>
    <row r="67" spans="1:4">
      <c r="A67" s="1071">
        <v>66</v>
      </c>
      <c r="B67" t="s">
        <v>895</v>
      </c>
      <c r="C67" t="s">
        <v>895</v>
      </c>
      <c r="D67" t="s">
        <v>896</v>
      </c>
    </row>
    <row r="68" spans="1:4">
      <c r="A68" s="1071">
        <v>67</v>
      </c>
      <c r="B68" t="s">
        <v>895</v>
      </c>
      <c r="C68" t="s">
        <v>903</v>
      </c>
      <c r="D68" t="s">
        <v>904</v>
      </c>
    </row>
    <row r="69" spans="1:4">
      <c r="A69" s="1071">
        <v>68</v>
      </c>
      <c r="B69" t="s">
        <v>895</v>
      </c>
      <c r="C69" t="s">
        <v>905</v>
      </c>
      <c r="D69" t="s">
        <v>906</v>
      </c>
    </row>
    <row r="70" spans="1:4">
      <c r="A70" s="1071">
        <v>69</v>
      </c>
      <c r="B70" t="s">
        <v>895</v>
      </c>
      <c r="C70" t="s">
        <v>907</v>
      </c>
      <c r="D70" t="s">
        <v>908</v>
      </c>
    </row>
    <row r="71" spans="1:4">
      <c r="A71" s="1071">
        <v>70</v>
      </c>
      <c r="B71" t="s">
        <v>895</v>
      </c>
      <c r="C71" t="s">
        <v>909</v>
      </c>
      <c r="D71" t="s">
        <v>910</v>
      </c>
    </row>
    <row r="72" spans="1:4">
      <c r="A72" s="1071">
        <v>71</v>
      </c>
      <c r="B72" t="s">
        <v>895</v>
      </c>
      <c r="C72" t="s">
        <v>911</v>
      </c>
      <c r="D72" t="s">
        <v>912</v>
      </c>
    </row>
    <row r="73" spans="1:4">
      <c r="A73" s="1071">
        <v>72</v>
      </c>
      <c r="B73" t="s">
        <v>895</v>
      </c>
      <c r="C73" t="s">
        <v>913</v>
      </c>
      <c r="D73" t="s">
        <v>914</v>
      </c>
    </row>
    <row r="74" spans="1:4">
      <c r="A74" s="1071">
        <v>73</v>
      </c>
      <c r="B74" t="s">
        <v>895</v>
      </c>
      <c r="C74" t="s">
        <v>915</v>
      </c>
      <c r="D74" t="s">
        <v>916</v>
      </c>
    </row>
    <row r="75" spans="1:4">
      <c r="A75" s="1071">
        <v>74</v>
      </c>
      <c r="B75" t="s">
        <v>895</v>
      </c>
      <c r="C75" t="s">
        <v>917</v>
      </c>
      <c r="D75" t="s">
        <v>918</v>
      </c>
    </row>
    <row r="76" spans="1:4">
      <c r="A76" s="1071">
        <v>75</v>
      </c>
      <c r="B76" t="s">
        <v>919</v>
      </c>
      <c r="C76" t="s">
        <v>921</v>
      </c>
      <c r="D76" t="s">
        <v>922</v>
      </c>
    </row>
    <row r="77" spans="1:4">
      <c r="A77" s="1071">
        <v>76</v>
      </c>
      <c r="B77" t="s">
        <v>919</v>
      </c>
      <c r="C77" t="s">
        <v>923</v>
      </c>
      <c r="D77" t="s">
        <v>924</v>
      </c>
    </row>
    <row r="78" spans="1:4">
      <c r="A78" s="1071">
        <v>77</v>
      </c>
      <c r="B78" t="s">
        <v>919</v>
      </c>
      <c r="C78" t="s">
        <v>919</v>
      </c>
      <c r="D78" t="s">
        <v>920</v>
      </c>
    </row>
    <row r="79" spans="1:4">
      <c r="A79" s="1071">
        <v>78</v>
      </c>
      <c r="B79" t="s">
        <v>919</v>
      </c>
      <c r="C79" t="s">
        <v>925</v>
      </c>
      <c r="D79" t="s">
        <v>926</v>
      </c>
    </row>
    <row r="80" spans="1:4">
      <c r="A80" s="1071">
        <v>79</v>
      </c>
      <c r="B80" t="s">
        <v>919</v>
      </c>
      <c r="C80" t="s">
        <v>927</v>
      </c>
      <c r="D80" t="s">
        <v>928</v>
      </c>
    </row>
    <row r="81" spans="1:4">
      <c r="A81" s="1071">
        <v>80</v>
      </c>
      <c r="B81" t="s">
        <v>919</v>
      </c>
      <c r="C81" t="s">
        <v>929</v>
      </c>
      <c r="D81" t="s">
        <v>930</v>
      </c>
    </row>
    <row r="82" spans="1:4">
      <c r="A82" s="1071">
        <v>81</v>
      </c>
      <c r="B82" t="s">
        <v>919</v>
      </c>
      <c r="C82" t="s">
        <v>931</v>
      </c>
      <c r="D82" t="s">
        <v>932</v>
      </c>
    </row>
    <row r="83" spans="1:4">
      <c r="A83" s="1071">
        <v>82</v>
      </c>
      <c r="B83" t="s">
        <v>919</v>
      </c>
      <c r="C83" t="s">
        <v>933</v>
      </c>
      <c r="D83" t="s">
        <v>934</v>
      </c>
    </row>
    <row r="84" spans="1:4">
      <c r="A84" s="1071">
        <v>83</v>
      </c>
      <c r="B84" t="s">
        <v>935</v>
      </c>
      <c r="C84" t="s">
        <v>937</v>
      </c>
      <c r="D84" t="s">
        <v>938</v>
      </c>
    </row>
    <row r="85" spans="1:4">
      <c r="A85" s="1071">
        <v>84</v>
      </c>
      <c r="B85" t="s">
        <v>935</v>
      </c>
      <c r="C85" t="s">
        <v>939</v>
      </c>
      <c r="D85" t="s">
        <v>940</v>
      </c>
    </row>
    <row r="86" spans="1:4">
      <c r="A86" s="1071">
        <v>85</v>
      </c>
      <c r="B86" t="s">
        <v>935</v>
      </c>
      <c r="C86" t="s">
        <v>925</v>
      </c>
      <c r="D86" t="s">
        <v>941</v>
      </c>
    </row>
    <row r="87" spans="1:4">
      <c r="A87" s="1071">
        <v>86</v>
      </c>
      <c r="B87" t="s">
        <v>935</v>
      </c>
      <c r="C87" t="s">
        <v>942</v>
      </c>
      <c r="D87" t="s">
        <v>943</v>
      </c>
    </row>
    <row r="88" spans="1:4">
      <c r="A88" s="1071">
        <v>87</v>
      </c>
      <c r="B88" t="s">
        <v>935</v>
      </c>
      <c r="C88" t="s">
        <v>944</v>
      </c>
      <c r="D88" t="s">
        <v>945</v>
      </c>
    </row>
    <row r="89" spans="1:4">
      <c r="A89" s="1071">
        <v>88</v>
      </c>
      <c r="B89" t="s">
        <v>935</v>
      </c>
      <c r="C89" t="s">
        <v>935</v>
      </c>
      <c r="D89" t="s">
        <v>936</v>
      </c>
    </row>
    <row r="90" spans="1:4">
      <c r="A90" s="1071">
        <v>89</v>
      </c>
      <c r="B90" t="s">
        <v>935</v>
      </c>
      <c r="C90" t="s">
        <v>946</v>
      </c>
      <c r="D90" t="s">
        <v>947</v>
      </c>
    </row>
    <row r="91" spans="1:4">
      <c r="A91" s="1071">
        <v>90</v>
      </c>
      <c r="B91" t="s">
        <v>935</v>
      </c>
      <c r="C91" t="s">
        <v>948</v>
      </c>
      <c r="D91" t="s">
        <v>949</v>
      </c>
    </row>
    <row r="92" spans="1:4">
      <c r="A92" s="1071">
        <v>91</v>
      </c>
      <c r="B92" t="s">
        <v>935</v>
      </c>
      <c r="C92" t="s">
        <v>950</v>
      </c>
      <c r="D92" t="s">
        <v>951</v>
      </c>
    </row>
    <row r="93" spans="1:4">
      <c r="A93" s="1071">
        <v>92</v>
      </c>
      <c r="B93" t="s">
        <v>935</v>
      </c>
      <c r="C93" t="s">
        <v>952</v>
      </c>
      <c r="D93" t="s">
        <v>953</v>
      </c>
    </row>
    <row r="94" spans="1:4">
      <c r="A94" s="1071">
        <v>93</v>
      </c>
      <c r="B94" t="s">
        <v>935</v>
      </c>
      <c r="C94" t="s">
        <v>954</v>
      </c>
      <c r="D94" t="s">
        <v>955</v>
      </c>
    </row>
    <row r="95" spans="1:4">
      <c r="A95" s="1071">
        <v>94</v>
      </c>
      <c r="B95" t="s">
        <v>956</v>
      </c>
      <c r="C95" t="s">
        <v>958</v>
      </c>
      <c r="D95" t="s">
        <v>959</v>
      </c>
    </row>
    <row r="96" spans="1:4">
      <c r="A96" s="1071">
        <v>95</v>
      </c>
      <c r="B96" t="s">
        <v>956</v>
      </c>
      <c r="C96" t="s">
        <v>956</v>
      </c>
      <c r="D96" t="s">
        <v>957</v>
      </c>
    </row>
    <row r="97" spans="1:4">
      <c r="A97" s="1071">
        <v>96</v>
      </c>
      <c r="B97" t="s">
        <v>956</v>
      </c>
      <c r="C97" t="s">
        <v>960</v>
      </c>
      <c r="D97" t="s">
        <v>961</v>
      </c>
    </row>
    <row r="98" spans="1:4">
      <c r="A98" s="1071">
        <v>97</v>
      </c>
      <c r="B98" t="s">
        <v>956</v>
      </c>
      <c r="C98" t="s">
        <v>962</v>
      </c>
      <c r="D98" t="s">
        <v>963</v>
      </c>
    </row>
    <row r="99" spans="1:4">
      <c r="A99" s="1071">
        <v>98</v>
      </c>
      <c r="B99" t="s">
        <v>956</v>
      </c>
      <c r="C99" t="s">
        <v>964</v>
      </c>
      <c r="D99" t="s">
        <v>965</v>
      </c>
    </row>
    <row r="100" spans="1:4">
      <c r="A100" s="1071">
        <v>99</v>
      </c>
      <c r="B100" t="s">
        <v>956</v>
      </c>
      <c r="C100" t="s">
        <v>966</v>
      </c>
      <c r="D100" t="s">
        <v>967</v>
      </c>
    </row>
    <row r="101" spans="1:4">
      <c r="A101" s="1071">
        <v>100</v>
      </c>
      <c r="B101" t="s">
        <v>956</v>
      </c>
      <c r="C101" t="s">
        <v>968</v>
      </c>
      <c r="D101" t="s">
        <v>969</v>
      </c>
    </row>
    <row r="102" spans="1:4">
      <c r="A102" s="1071">
        <v>101</v>
      </c>
      <c r="B102" t="s">
        <v>956</v>
      </c>
      <c r="C102" t="s">
        <v>970</v>
      </c>
      <c r="D102" t="s">
        <v>971</v>
      </c>
    </row>
    <row r="103" spans="1:4">
      <c r="A103" s="1071">
        <v>102</v>
      </c>
      <c r="B103" t="s">
        <v>972</v>
      </c>
      <c r="C103" t="s">
        <v>972</v>
      </c>
      <c r="D103" t="s">
        <v>973</v>
      </c>
    </row>
    <row r="104" spans="1:4">
      <c r="A104" s="1071">
        <v>103</v>
      </c>
      <c r="B104" t="s">
        <v>972</v>
      </c>
      <c r="C104" t="s">
        <v>974</v>
      </c>
      <c r="D104" t="s">
        <v>975</v>
      </c>
    </row>
    <row r="105" spans="1:4">
      <c r="A105" s="1071">
        <v>104</v>
      </c>
      <c r="B105" t="s">
        <v>972</v>
      </c>
      <c r="C105" t="s">
        <v>976</v>
      </c>
      <c r="D105" t="s">
        <v>977</v>
      </c>
    </row>
    <row r="106" spans="1:4">
      <c r="A106" s="1071">
        <v>105</v>
      </c>
      <c r="B106" t="s">
        <v>972</v>
      </c>
      <c r="C106" t="s">
        <v>978</v>
      </c>
      <c r="D106" t="s">
        <v>979</v>
      </c>
    </row>
    <row r="107" spans="1:4">
      <c r="A107" s="1071">
        <v>106</v>
      </c>
      <c r="B107" t="s">
        <v>972</v>
      </c>
      <c r="C107" t="s">
        <v>980</v>
      </c>
      <c r="D107" t="s">
        <v>981</v>
      </c>
    </row>
    <row r="108" spans="1:4">
      <c r="A108" s="1071">
        <v>107</v>
      </c>
      <c r="B108" t="s">
        <v>972</v>
      </c>
      <c r="C108" t="s">
        <v>893</v>
      </c>
      <c r="D108" t="s">
        <v>982</v>
      </c>
    </row>
    <row r="109" spans="1:4">
      <c r="A109" s="1071">
        <v>108</v>
      </c>
      <c r="B109" t="s">
        <v>983</v>
      </c>
      <c r="C109" t="s">
        <v>985</v>
      </c>
      <c r="D109" t="s">
        <v>986</v>
      </c>
    </row>
    <row r="110" spans="1:4">
      <c r="A110" s="1071">
        <v>109</v>
      </c>
      <c r="B110" t="s">
        <v>983</v>
      </c>
      <c r="C110" t="s">
        <v>987</v>
      </c>
      <c r="D110" t="s">
        <v>988</v>
      </c>
    </row>
    <row r="111" spans="1:4">
      <c r="A111" s="1071">
        <v>110</v>
      </c>
      <c r="B111" t="s">
        <v>983</v>
      </c>
      <c r="C111" t="s">
        <v>989</v>
      </c>
      <c r="D111" t="s">
        <v>990</v>
      </c>
    </row>
    <row r="112" spans="1:4">
      <c r="A112" s="1071">
        <v>111</v>
      </c>
      <c r="B112" t="s">
        <v>983</v>
      </c>
      <c r="C112" t="s">
        <v>991</v>
      </c>
      <c r="D112" t="s">
        <v>992</v>
      </c>
    </row>
    <row r="113" spans="1:4">
      <c r="A113" s="1071">
        <v>112</v>
      </c>
      <c r="B113" t="s">
        <v>983</v>
      </c>
      <c r="C113" t="s">
        <v>993</v>
      </c>
      <c r="D113" t="s">
        <v>994</v>
      </c>
    </row>
    <row r="114" spans="1:4">
      <c r="A114" s="1071">
        <v>113</v>
      </c>
      <c r="B114" t="s">
        <v>983</v>
      </c>
      <c r="C114" t="s">
        <v>995</v>
      </c>
      <c r="D114" t="s">
        <v>996</v>
      </c>
    </row>
    <row r="115" spans="1:4">
      <c r="A115" s="1071">
        <v>114</v>
      </c>
      <c r="B115" t="s">
        <v>983</v>
      </c>
      <c r="C115" t="s">
        <v>997</v>
      </c>
      <c r="D115" t="s">
        <v>998</v>
      </c>
    </row>
    <row r="116" spans="1:4">
      <c r="A116" s="1071">
        <v>115</v>
      </c>
      <c r="B116" t="s">
        <v>983</v>
      </c>
      <c r="C116" t="s">
        <v>929</v>
      </c>
      <c r="D116" t="s">
        <v>999</v>
      </c>
    </row>
    <row r="117" spans="1:4">
      <c r="A117" s="1071">
        <v>116</v>
      </c>
      <c r="B117" t="s">
        <v>983</v>
      </c>
      <c r="C117" t="s">
        <v>1000</v>
      </c>
      <c r="D117" t="s">
        <v>1001</v>
      </c>
    </row>
    <row r="118" spans="1:4">
      <c r="A118" s="1071">
        <v>117</v>
      </c>
      <c r="B118" t="s">
        <v>983</v>
      </c>
      <c r="C118" t="s">
        <v>983</v>
      </c>
      <c r="D118" t="s">
        <v>984</v>
      </c>
    </row>
    <row r="119" spans="1:4">
      <c r="A119" s="1071">
        <v>118</v>
      </c>
      <c r="B119" t="s">
        <v>983</v>
      </c>
      <c r="C119" t="s">
        <v>1002</v>
      </c>
      <c r="D119" t="s">
        <v>1003</v>
      </c>
    </row>
    <row r="120" spans="1:4">
      <c r="A120" s="1071">
        <v>119</v>
      </c>
      <c r="B120" t="s">
        <v>983</v>
      </c>
      <c r="C120" t="s">
        <v>1004</v>
      </c>
      <c r="D120" t="s">
        <v>1005</v>
      </c>
    </row>
    <row r="121" spans="1:4">
      <c r="A121" s="1071">
        <v>120</v>
      </c>
      <c r="B121" t="s">
        <v>983</v>
      </c>
      <c r="C121" t="s">
        <v>1006</v>
      </c>
      <c r="D121" t="s">
        <v>1007</v>
      </c>
    </row>
    <row r="122" spans="1:4">
      <c r="A122" s="1071">
        <v>121</v>
      </c>
      <c r="B122" t="s">
        <v>983</v>
      </c>
      <c r="C122" t="s">
        <v>1008</v>
      </c>
      <c r="D122" t="s">
        <v>1009</v>
      </c>
    </row>
    <row r="123" spans="1:4">
      <c r="A123" s="1071">
        <v>122</v>
      </c>
      <c r="B123" t="s">
        <v>1010</v>
      </c>
      <c r="C123" t="s">
        <v>1012</v>
      </c>
      <c r="D123" t="s">
        <v>1013</v>
      </c>
    </row>
    <row r="124" spans="1:4">
      <c r="A124" s="1071">
        <v>123</v>
      </c>
      <c r="B124" t="s">
        <v>1010</v>
      </c>
      <c r="C124" t="s">
        <v>1014</v>
      </c>
      <c r="D124" t="s">
        <v>1015</v>
      </c>
    </row>
    <row r="125" spans="1:4">
      <c r="A125" s="1071">
        <v>124</v>
      </c>
      <c r="B125" t="s">
        <v>1010</v>
      </c>
      <c r="C125" t="s">
        <v>1016</v>
      </c>
      <c r="D125" t="s">
        <v>1017</v>
      </c>
    </row>
    <row r="126" spans="1:4">
      <c r="A126" s="1071">
        <v>125</v>
      </c>
      <c r="B126" t="s">
        <v>1010</v>
      </c>
      <c r="C126" t="s">
        <v>1018</v>
      </c>
      <c r="D126" t="s">
        <v>1019</v>
      </c>
    </row>
    <row r="127" spans="1:4">
      <c r="A127" s="1071">
        <v>126</v>
      </c>
      <c r="B127" t="s">
        <v>1010</v>
      </c>
      <c r="C127" t="s">
        <v>1020</v>
      </c>
      <c r="D127" t="s">
        <v>1021</v>
      </c>
    </row>
    <row r="128" spans="1:4">
      <c r="A128" s="1071">
        <v>127</v>
      </c>
      <c r="B128" t="s">
        <v>1010</v>
      </c>
      <c r="C128" t="s">
        <v>1022</v>
      </c>
      <c r="D128" t="s">
        <v>1023</v>
      </c>
    </row>
    <row r="129" spans="1:4">
      <c r="A129" s="1071">
        <v>128</v>
      </c>
      <c r="B129" t="s">
        <v>1010</v>
      </c>
      <c r="C129" t="s">
        <v>1024</v>
      </c>
      <c r="D129" t="s">
        <v>1025</v>
      </c>
    </row>
    <row r="130" spans="1:4">
      <c r="A130" s="1071">
        <v>129</v>
      </c>
      <c r="B130" t="s">
        <v>1010</v>
      </c>
      <c r="C130" t="s">
        <v>1026</v>
      </c>
      <c r="D130" t="s">
        <v>1027</v>
      </c>
    </row>
    <row r="131" spans="1:4">
      <c r="A131" s="1071">
        <v>130</v>
      </c>
      <c r="B131" t="s">
        <v>1010</v>
      </c>
      <c r="C131" t="s">
        <v>948</v>
      </c>
      <c r="D131" t="s">
        <v>1028</v>
      </c>
    </row>
    <row r="132" spans="1:4">
      <c r="A132" s="1071">
        <v>131</v>
      </c>
      <c r="B132" t="s">
        <v>1010</v>
      </c>
      <c r="C132" t="s">
        <v>1010</v>
      </c>
      <c r="D132" t="s">
        <v>1011</v>
      </c>
    </row>
    <row r="133" spans="1:4">
      <c r="A133" s="1071">
        <v>132</v>
      </c>
      <c r="B133" t="s">
        <v>1010</v>
      </c>
      <c r="C133" t="s">
        <v>1029</v>
      </c>
      <c r="D133" t="s">
        <v>1030</v>
      </c>
    </row>
    <row r="134" spans="1:4">
      <c r="A134" s="1071">
        <v>133</v>
      </c>
      <c r="B134" t="s">
        <v>1010</v>
      </c>
      <c r="C134" t="s">
        <v>1031</v>
      </c>
      <c r="D134" t="s">
        <v>1032</v>
      </c>
    </row>
    <row r="135" spans="1:4">
      <c r="A135" s="1071">
        <v>134</v>
      </c>
      <c r="B135" t="s">
        <v>1010</v>
      </c>
      <c r="C135" t="s">
        <v>1033</v>
      </c>
      <c r="D135" t="s">
        <v>1034</v>
      </c>
    </row>
    <row r="136" spans="1:4">
      <c r="A136" s="1071">
        <v>135</v>
      </c>
      <c r="B136" t="s">
        <v>1010</v>
      </c>
      <c r="C136" t="s">
        <v>1035</v>
      </c>
      <c r="D136" t="s">
        <v>1036</v>
      </c>
    </row>
    <row r="137" spans="1:4">
      <c r="A137" s="1071">
        <v>136</v>
      </c>
      <c r="B137" t="s">
        <v>1010</v>
      </c>
      <c r="C137" t="s">
        <v>1037</v>
      </c>
      <c r="D137" t="s">
        <v>1038</v>
      </c>
    </row>
    <row r="138" spans="1:4">
      <c r="A138" s="1071">
        <v>137</v>
      </c>
      <c r="B138" t="s">
        <v>1010</v>
      </c>
      <c r="C138" t="s">
        <v>1039</v>
      </c>
      <c r="D138" t="s">
        <v>1040</v>
      </c>
    </row>
    <row r="139" spans="1:4">
      <c r="A139" s="1071">
        <v>138</v>
      </c>
      <c r="B139" t="s">
        <v>1010</v>
      </c>
      <c r="C139" t="s">
        <v>1041</v>
      </c>
      <c r="D139" t="s">
        <v>1042</v>
      </c>
    </row>
    <row r="140" spans="1:4">
      <c r="A140" s="1071">
        <v>139</v>
      </c>
      <c r="B140" t="s">
        <v>1043</v>
      </c>
      <c r="C140" t="s">
        <v>1045</v>
      </c>
      <c r="D140" t="s">
        <v>1046</v>
      </c>
    </row>
    <row r="141" spans="1:4">
      <c r="A141" s="1071">
        <v>140</v>
      </c>
      <c r="B141" t="s">
        <v>1043</v>
      </c>
      <c r="C141" t="s">
        <v>1047</v>
      </c>
      <c r="D141" t="s">
        <v>1048</v>
      </c>
    </row>
    <row r="142" spans="1:4">
      <c r="A142" s="1071">
        <v>141</v>
      </c>
      <c r="B142" t="s">
        <v>1043</v>
      </c>
      <c r="C142" t="s">
        <v>1049</v>
      </c>
      <c r="D142" t="s">
        <v>1050</v>
      </c>
    </row>
    <row r="143" spans="1:4">
      <c r="A143" s="1071">
        <v>142</v>
      </c>
      <c r="B143" t="s">
        <v>1043</v>
      </c>
      <c r="C143" t="s">
        <v>1051</v>
      </c>
      <c r="D143" t="s">
        <v>1052</v>
      </c>
    </row>
    <row r="144" spans="1:4">
      <c r="A144" s="1071">
        <v>143</v>
      </c>
      <c r="B144" t="s">
        <v>1043</v>
      </c>
      <c r="C144" t="s">
        <v>1053</v>
      </c>
      <c r="D144" t="s">
        <v>1054</v>
      </c>
    </row>
    <row r="145" spans="1:4">
      <c r="A145" s="1071">
        <v>144</v>
      </c>
      <c r="B145" t="s">
        <v>1043</v>
      </c>
      <c r="C145" t="s">
        <v>1043</v>
      </c>
      <c r="D145" t="s">
        <v>1044</v>
      </c>
    </row>
    <row r="146" spans="1:4">
      <c r="A146" s="1071">
        <v>145</v>
      </c>
      <c r="B146" t="s">
        <v>1043</v>
      </c>
      <c r="C146" t="s">
        <v>915</v>
      </c>
      <c r="D146" t="s">
        <v>1055</v>
      </c>
    </row>
    <row r="147" spans="1:4">
      <c r="A147" s="1071">
        <v>146</v>
      </c>
      <c r="B147" t="s">
        <v>1043</v>
      </c>
      <c r="C147" t="s">
        <v>1056</v>
      </c>
      <c r="D147" t="s">
        <v>1057</v>
      </c>
    </row>
    <row r="148" spans="1:4">
      <c r="A148" s="1071">
        <v>147</v>
      </c>
      <c r="B148" t="s">
        <v>1043</v>
      </c>
      <c r="C148" t="s">
        <v>1058</v>
      </c>
      <c r="D148" t="s">
        <v>1059</v>
      </c>
    </row>
    <row r="149" spans="1:4">
      <c r="A149" s="1071">
        <v>148</v>
      </c>
      <c r="B149" t="s">
        <v>1060</v>
      </c>
      <c r="C149" t="s">
        <v>1062</v>
      </c>
      <c r="D149" t="s">
        <v>1063</v>
      </c>
    </row>
    <row r="150" spans="1:4">
      <c r="A150" s="1071">
        <v>149</v>
      </c>
      <c r="B150" t="s">
        <v>1060</v>
      </c>
      <c r="C150" t="s">
        <v>1064</v>
      </c>
      <c r="D150" t="s">
        <v>1065</v>
      </c>
    </row>
    <row r="151" spans="1:4">
      <c r="A151" s="1071">
        <v>150</v>
      </c>
      <c r="B151" t="s">
        <v>1060</v>
      </c>
      <c r="C151" t="s">
        <v>1066</v>
      </c>
      <c r="D151" t="s">
        <v>1067</v>
      </c>
    </row>
    <row r="152" spans="1:4">
      <c r="A152" s="1071">
        <v>151</v>
      </c>
      <c r="B152" t="s">
        <v>1060</v>
      </c>
      <c r="C152" t="s">
        <v>1068</v>
      </c>
      <c r="D152" t="s">
        <v>1069</v>
      </c>
    </row>
    <row r="153" spans="1:4">
      <c r="A153" s="1071">
        <v>152</v>
      </c>
      <c r="B153" t="s">
        <v>1060</v>
      </c>
      <c r="C153" t="s">
        <v>1070</v>
      </c>
      <c r="D153" t="s">
        <v>1071</v>
      </c>
    </row>
    <row r="154" spans="1:4">
      <c r="A154" s="1071">
        <v>153</v>
      </c>
      <c r="B154" t="s">
        <v>1060</v>
      </c>
      <c r="C154" t="s">
        <v>1072</v>
      </c>
      <c r="D154" t="s">
        <v>1073</v>
      </c>
    </row>
    <row r="155" spans="1:4">
      <c r="A155" s="1071">
        <v>154</v>
      </c>
      <c r="B155" t="s">
        <v>1060</v>
      </c>
      <c r="C155" t="s">
        <v>1060</v>
      </c>
      <c r="D155" t="s">
        <v>1061</v>
      </c>
    </row>
    <row r="156" spans="1:4">
      <c r="A156" s="1071">
        <v>155</v>
      </c>
      <c r="B156" t="s">
        <v>1060</v>
      </c>
      <c r="C156" t="s">
        <v>1074</v>
      </c>
      <c r="D156" t="s">
        <v>1075</v>
      </c>
    </row>
    <row r="157" spans="1:4">
      <c r="A157" s="1071">
        <v>156</v>
      </c>
      <c r="B157" t="s">
        <v>1060</v>
      </c>
      <c r="C157" t="s">
        <v>1076</v>
      </c>
      <c r="D157" t="s">
        <v>1077</v>
      </c>
    </row>
    <row r="158" spans="1:4">
      <c r="A158" s="1071">
        <v>157</v>
      </c>
      <c r="B158" t="s">
        <v>1060</v>
      </c>
      <c r="C158" t="s">
        <v>1078</v>
      </c>
      <c r="D158" t="s">
        <v>1079</v>
      </c>
    </row>
    <row r="159" spans="1:4">
      <c r="A159" s="1071">
        <v>158</v>
      </c>
      <c r="B159" t="s">
        <v>1060</v>
      </c>
      <c r="C159" t="s">
        <v>1080</v>
      </c>
      <c r="D159" t="s">
        <v>1081</v>
      </c>
    </row>
    <row r="160" spans="1:4">
      <c r="A160" s="1071">
        <v>159</v>
      </c>
      <c r="B160" t="s">
        <v>1060</v>
      </c>
      <c r="C160" t="s">
        <v>1082</v>
      </c>
      <c r="D160" t="s">
        <v>1083</v>
      </c>
    </row>
    <row r="161" spans="1:4">
      <c r="A161" s="1071">
        <v>160</v>
      </c>
      <c r="B161" t="s">
        <v>1060</v>
      </c>
      <c r="C161" t="s">
        <v>1084</v>
      </c>
      <c r="D161" t="s">
        <v>1085</v>
      </c>
    </row>
    <row r="162" spans="1:4">
      <c r="A162" s="1071">
        <v>161</v>
      </c>
      <c r="B162" t="s">
        <v>1060</v>
      </c>
      <c r="C162" t="s">
        <v>1086</v>
      </c>
      <c r="D162" t="s">
        <v>1087</v>
      </c>
    </row>
    <row r="163" spans="1:4">
      <c r="A163" s="1071">
        <v>162</v>
      </c>
      <c r="B163" t="s">
        <v>1060</v>
      </c>
      <c r="C163" t="s">
        <v>1088</v>
      </c>
      <c r="D163" t="s">
        <v>1089</v>
      </c>
    </row>
    <row r="164" spans="1:4">
      <c r="A164" s="1071">
        <v>163</v>
      </c>
      <c r="B164" t="s">
        <v>1090</v>
      </c>
      <c r="C164" t="s">
        <v>1092</v>
      </c>
      <c r="D164" t="s">
        <v>1093</v>
      </c>
    </row>
    <row r="165" spans="1:4">
      <c r="A165" s="1071">
        <v>164</v>
      </c>
      <c r="B165" t="s">
        <v>1090</v>
      </c>
      <c r="C165" t="s">
        <v>1094</v>
      </c>
      <c r="D165" t="s">
        <v>1095</v>
      </c>
    </row>
    <row r="166" spans="1:4">
      <c r="A166" s="1071">
        <v>165</v>
      </c>
      <c r="B166" t="s">
        <v>1090</v>
      </c>
      <c r="C166" t="s">
        <v>1090</v>
      </c>
      <c r="D166" t="s">
        <v>1091</v>
      </c>
    </row>
    <row r="167" spans="1:4">
      <c r="A167" s="1071">
        <v>166</v>
      </c>
      <c r="B167" t="s">
        <v>1090</v>
      </c>
      <c r="C167" t="s">
        <v>1096</v>
      </c>
      <c r="D167" t="s">
        <v>1097</v>
      </c>
    </row>
    <row r="168" spans="1:4">
      <c r="A168" s="1071">
        <v>167</v>
      </c>
      <c r="B168" t="s">
        <v>1090</v>
      </c>
      <c r="C168" t="s">
        <v>1098</v>
      </c>
      <c r="D168" t="s">
        <v>1099</v>
      </c>
    </row>
    <row r="169" spans="1:4">
      <c r="A169" s="1071">
        <v>168</v>
      </c>
      <c r="B169" t="s">
        <v>1090</v>
      </c>
      <c r="C169" t="s">
        <v>1100</v>
      </c>
      <c r="D169" t="s">
        <v>1101</v>
      </c>
    </row>
    <row r="170" spans="1:4">
      <c r="A170" s="1071">
        <v>169</v>
      </c>
      <c r="B170" t="s">
        <v>1090</v>
      </c>
      <c r="C170" t="s">
        <v>1102</v>
      </c>
      <c r="D170" t="s">
        <v>1103</v>
      </c>
    </row>
    <row r="171" spans="1:4">
      <c r="A171" s="1071">
        <v>170</v>
      </c>
      <c r="B171" t="s">
        <v>1090</v>
      </c>
      <c r="C171" t="s">
        <v>1104</v>
      </c>
      <c r="D171" t="s">
        <v>1105</v>
      </c>
    </row>
    <row r="172" spans="1:4">
      <c r="A172" s="1071">
        <v>171</v>
      </c>
      <c r="B172" t="s">
        <v>1090</v>
      </c>
      <c r="C172" t="s">
        <v>1106</v>
      </c>
      <c r="D172" t="s">
        <v>1107</v>
      </c>
    </row>
    <row r="173" spans="1:4">
      <c r="A173" s="1071">
        <v>172</v>
      </c>
      <c r="B173" t="s">
        <v>1108</v>
      </c>
      <c r="C173" t="s">
        <v>1110</v>
      </c>
      <c r="D173" t="s">
        <v>1111</v>
      </c>
    </row>
    <row r="174" spans="1:4">
      <c r="A174" s="1071">
        <v>173</v>
      </c>
      <c r="B174" t="s">
        <v>1108</v>
      </c>
      <c r="C174" t="s">
        <v>1112</v>
      </c>
      <c r="D174" t="s">
        <v>1113</v>
      </c>
    </row>
    <row r="175" spans="1:4">
      <c r="A175" s="1071">
        <v>174</v>
      </c>
      <c r="B175" t="s">
        <v>1108</v>
      </c>
      <c r="C175" t="s">
        <v>1114</v>
      </c>
      <c r="D175" t="s">
        <v>1115</v>
      </c>
    </row>
    <row r="176" spans="1:4">
      <c r="A176" s="1071">
        <v>175</v>
      </c>
      <c r="B176" t="s">
        <v>1108</v>
      </c>
      <c r="C176" t="s">
        <v>1116</v>
      </c>
      <c r="D176" t="s">
        <v>1117</v>
      </c>
    </row>
    <row r="177" spans="1:4">
      <c r="A177" s="1071">
        <v>176</v>
      </c>
      <c r="B177" t="s">
        <v>1108</v>
      </c>
      <c r="C177" t="s">
        <v>1118</v>
      </c>
      <c r="D177" t="s">
        <v>1119</v>
      </c>
    </row>
    <row r="178" spans="1:4">
      <c r="A178" s="1071">
        <v>177</v>
      </c>
      <c r="B178" t="s">
        <v>1108</v>
      </c>
      <c r="C178" t="s">
        <v>1108</v>
      </c>
      <c r="D178" t="s">
        <v>1109</v>
      </c>
    </row>
    <row r="179" spans="1:4">
      <c r="A179" s="1071">
        <v>178</v>
      </c>
      <c r="B179" t="s">
        <v>1108</v>
      </c>
      <c r="C179" t="s">
        <v>1120</v>
      </c>
      <c r="D179" t="s">
        <v>1121</v>
      </c>
    </row>
    <row r="180" spans="1:4">
      <c r="A180" s="1071">
        <v>179</v>
      </c>
      <c r="B180" t="s">
        <v>1108</v>
      </c>
      <c r="C180" t="s">
        <v>1122</v>
      </c>
      <c r="D180" t="s">
        <v>1123</v>
      </c>
    </row>
    <row r="181" spans="1:4">
      <c r="A181" s="1071">
        <v>180</v>
      </c>
      <c r="B181" t="s">
        <v>1108</v>
      </c>
      <c r="C181" t="s">
        <v>1124</v>
      </c>
      <c r="D181" t="s">
        <v>1125</v>
      </c>
    </row>
    <row r="182" spans="1:4">
      <c r="A182" s="1071">
        <v>181</v>
      </c>
      <c r="B182" t="s">
        <v>1126</v>
      </c>
      <c r="C182" t="s">
        <v>1126</v>
      </c>
      <c r="D182" t="s">
        <v>1127</v>
      </c>
    </row>
    <row r="183" spans="1:4">
      <c r="A183" s="1071">
        <v>182</v>
      </c>
      <c r="B183" t="s">
        <v>1128</v>
      </c>
      <c r="C183" t="s">
        <v>1130</v>
      </c>
      <c r="D183" t="s">
        <v>1131</v>
      </c>
    </row>
    <row r="184" spans="1:4">
      <c r="A184" s="1071">
        <v>183</v>
      </c>
      <c r="B184" t="s">
        <v>1128</v>
      </c>
      <c r="C184" t="s">
        <v>1132</v>
      </c>
      <c r="D184" t="s">
        <v>1133</v>
      </c>
    </row>
    <row r="185" spans="1:4">
      <c r="A185" s="1071">
        <v>184</v>
      </c>
      <c r="B185" t="s">
        <v>1128</v>
      </c>
      <c r="C185" t="s">
        <v>1134</v>
      </c>
      <c r="D185" t="s">
        <v>1135</v>
      </c>
    </row>
    <row r="186" spans="1:4">
      <c r="A186" s="1071">
        <v>185</v>
      </c>
      <c r="B186" t="s">
        <v>1128</v>
      </c>
      <c r="C186" t="s">
        <v>1136</v>
      </c>
      <c r="D186" t="s">
        <v>1137</v>
      </c>
    </row>
    <row r="187" spans="1:4">
      <c r="A187" s="1071">
        <v>186</v>
      </c>
      <c r="B187" t="s">
        <v>1128</v>
      </c>
      <c r="C187" t="s">
        <v>1138</v>
      </c>
      <c r="D187" t="s">
        <v>1139</v>
      </c>
    </row>
    <row r="188" spans="1:4">
      <c r="A188" s="1071">
        <v>187</v>
      </c>
      <c r="B188" t="s">
        <v>1128</v>
      </c>
      <c r="C188" t="s">
        <v>1140</v>
      </c>
      <c r="D188" t="s">
        <v>1141</v>
      </c>
    </row>
    <row r="189" spans="1:4">
      <c r="A189" s="1071">
        <v>188</v>
      </c>
      <c r="B189" t="s">
        <v>1128</v>
      </c>
      <c r="C189" t="s">
        <v>1142</v>
      </c>
      <c r="D189" t="s">
        <v>1143</v>
      </c>
    </row>
    <row r="190" spans="1:4">
      <c r="A190" s="1071">
        <v>189</v>
      </c>
      <c r="B190" t="s">
        <v>1128</v>
      </c>
      <c r="C190" t="s">
        <v>1144</v>
      </c>
      <c r="D190" t="s">
        <v>1145</v>
      </c>
    </row>
    <row r="191" spans="1:4">
      <c r="A191" s="1071">
        <v>190</v>
      </c>
      <c r="B191" t="s">
        <v>1128</v>
      </c>
      <c r="C191" t="s">
        <v>1146</v>
      </c>
      <c r="D191" t="s">
        <v>1147</v>
      </c>
    </row>
    <row r="192" spans="1:4">
      <c r="A192" s="1071">
        <v>191</v>
      </c>
      <c r="B192" t="s">
        <v>1128</v>
      </c>
      <c r="C192" t="s">
        <v>1148</v>
      </c>
      <c r="D192" t="s">
        <v>1149</v>
      </c>
    </row>
    <row r="193" spans="1:4">
      <c r="A193" s="1071">
        <v>192</v>
      </c>
      <c r="B193" t="s">
        <v>1128</v>
      </c>
      <c r="C193" t="s">
        <v>1128</v>
      </c>
      <c r="D193" t="s">
        <v>1129</v>
      </c>
    </row>
    <row r="194" spans="1:4">
      <c r="A194" s="1071">
        <v>193</v>
      </c>
      <c r="B194" t="s">
        <v>1128</v>
      </c>
      <c r="C194" t="s">
        <v>1150</v>
      </c>
      <c r="D194" t="s">
        <v>1151</v>
      </c>
    </row>
    <row r="195" spans="1:4">
      <c r="A195" s="1071">
        <v>194</v>
      </c>
      <c r="B195" t="s">
        <v>1128</v>
      </c>
      <c r="C195" t="s">
        <v>1152</v>
      </c>
      <c r="D195" t="s">
        <v>1153</v>
      </c>
    </row>
    <row r="196" spans="1:4">
      <c r="A196" s="1071">
        <v>195</v>
      </c>
      <c r="B196" t="s">
        <v>1128</v>
      </c>
      <c r="C196" t="s">
        <v>1154</v>
      </c>
      <c r="D196" t="s">
        <v>1155</v>
      </c>
    </row>
    <row r="197" spans="1:4">
      <c r="A197" s="1071">
        <v>196</v>
      </c>
      <c r="B197" t="s">
        <v>1128</v>
      </c>
      <c r="C197" t="s">
        <v>1156</v>
      </c>
      <c r="D197" t="s">
        <v>1157</v>
      </c>
    </row>
    <row r="198" spans="1:4">
      <c r="A198" s="1071">
        <v>197</v>
      </c>
      <c r="B198" t="s">
        <v>1128</v>
      </c>
      <c r="C198" t="s">
        <v>1158</v>
      </c>
      <c r="D198" t="s">
        <v>1159</v>
      </c>
    </row>
    <row r="199" spans="1:4">
      <c r="A199" s="1071">
        <v>198</v>
      </c>
      <c r="B199" t="s">
        <v>1128</v>
      </c>
      <c r="C199" t="s">
        <v>1160</v>
      </c>
      <c r="D199" t="s">
        <v>1161</v>
      </c>
    </row>
    <row r="200" spans="1:4">
      <c r="A200" s="1071">
        <v>199</v>
      </c>
      <c r="B200" t="s">
        <v>1128</v>
      </c>
      <c r="C200" t="s">
        <v>1162</v>
      </c>
      <c r="D200" t="s">
        <v>1163</v>
      </c>
    </row>
    <row r="201" spans="1:4">
      <c r="A201" s="1071">
        <v>200</v>
      </c>
      <c r="B201" t="s">
        <v>1164</v>
      </c>
      <c r="C201" t="s">
        <v>853</v>
      </c>
      <c r="D201" t="s">
        <v>1166</v>
      </c>
    </row>
    <row r="202" spans="1:4">
      <c r="A202" s="1071">
        <v>201</v>
      </c>
      <c r="B202" t="s">
        <v>1164</v>
      </c>
      <c r="C202" t="s">
        <v>1167</v>
      </c>
      <c r="D202" t="s">
        <v>1168</v>
      </c>
    </row>
    <row r="203" spans="1:4">
      <c r="A203" s="1071">
        <v>202</v>
      </c>
      <c r="B203" t="s">
        <v>1164</v>
      </c>
      <c r="C203" t="s">
        <v>1169</v>
      </c>
      <c r="D203" t="s">
        <v>1170</v>
      </c>
    </row>
    <row r="204" spans="1:4">
      <c r="A204" s="1071">
        <v>203</v>
      </c>
      <c r="B204" t="s">
        <v>1164</v>
      </c>
      <c r="C204" t="s">
        <v>1171</v>
      </c>
      <c r="D204" t="s">
        <v>1172</v>
      </c>
    </row>
    <row r="205" spans="1:4">
      <c r="A205" s="1071">
        <v>204</v>
      </c>
      <c r="B205" t="s">
        <v>1164</v>
      </c>
      <c r="C205" t="s">
        <v>1173</v>
      </c>
      <c r="D205" t="s">
        <v>1174</v>
      </c>
    </row>
    <row r="206" spans="1:4">
      <c r="A206" s="1071">
        <v>205</v>
      </c>
      <c r="B206" t="s">
        <v>1164</v>
      </c>
      <c r="C206" t="s">
        <v>1175</v>
      </c>
      <c r="D206" t="s">
        <v>1176</v>
      </c>
    </row>
    <row r="207" spans="1:4">
      <c r="A207" s="1071">
        <v>206</v>
      </c>
      <c r="B207" t="s">
        <v>1164</v>
      </c>
      <c r="C207" t="s">
        <v>1177</v>
      </c>
      <c r="D207" t="s">
        <v>1178</v>
      </c>
    </row>
    <row r="208" spans="1:4">
      <c r="A208" s="1071">
        <v>207</v>
      </c>
      <c r="B208" t="s">
        <v>1164</v>
      </c>
      <c r="C208" t="s">
        <v>1179</v>
      </c>
      <c r="D208" t="s">
        <v>1180</v>
      </c>
    </row>
    <row r="209" spans="1:4">
      <c r="A209" s="1071">
        <v>208</v>
      </c>
      <c r="B209" t="s">
        <v>1164</v>
      </c>
      <c r="C209" t="s">
        <v>1181</v>
      </c>
      <c r="D209" t="s">
        <v>1182</v>
      </c>
    </row>
    <row r="210" spans="1:4">
      <c r="A210" s="1071">
        <v>209</v>
      </c>
      <c r="B210" t="s">
        <v>1164</v>
      </c>
      <c r="C210" t="s">
        <v>911</v>
      </c>
      <c r="D210" t="s">
        <v>1183</v>
      </c>
    </row>
    <row r="211" spans="1:4">
      <c r="A211" s="1071">
        <v>210</v>
      </c>
      <c r="B211" t="s">
        <v>1164</v>
      </c>
      <c r="C211" t="s">
        <v>1164</v>
      </c>
      <c r="D211" t="s">
        <v>1165</v>
      </c>
    </row>
    <row r="212" spans="1:4">
      <c r="A212" s="1071">
        <v>211</v>
      </c>
      <c r="B212" t="s">
        <v>1164</v>
      </c>
      <c r="C212" t="s">
        <v>1184</v>
      </c>
      <c r="D212" t="s">
        <v>1185</v>
      </c>
    </row>
    <row r="213" spans="1:4">
      <c r="A213" s="1071">
        <v>212</v>
      </c>
      <c r="B213" t="s">
        <v>1164</v>
      </c>
      <c r="C213" t="s">
        <v>1186</v>
      </c>
      <c r="D213" t="s">
        <v>1187</v>
      </c>
    </row>
    <row r="214" spans="1:4">
      <c r="A214" s="1071">
        <v>213</v>
      </c>
      <c r="B214" t="s">
        <v>1164</v>
      </c>
      <c r="C214" t="s">
        <v>1188</v>
      </c>
      <c r="D214" t="s">
        <v>1189</v>
      </c>
    </row>
    <row r="215" spans="1:4">
      <c r="A215" s="1071">
        <v>214</v>
      </c>
      <c r="B215" t="s">
        <v>1164</v>
      </c>
      <c r="C215" t="s">
        <v>1190</v>
      </c>
      <c r="D215" t="s">
        <v>1191</v>
      </c>
    </row>
    <row r="216" spans="1:4">
      <c r="A216" s="1071">
        <v>215</v>
      </c>
      <c r="B216" t="s">
        <v>1192</v>
      </c>
      <c r="C216" t="s">
        <v>1194</v>
      </c>
      <c r="D216" t="s">
        <v>1195</v>
      </c>
    </row>
    <row r="217" spans="1:4">
      <c r="A217" s="1071">
        <v>216</v>
      </c>
      <c r="B217" t="s">
        <v>1192</v>
      </c>
      <c r="C217" t="s">
        <v>1196</v>
      </c>
      <c r="D217" t="s">
        <v>1197</v>
      </c>
    </row>
    <row r="218" spans="1:4">
      <c r="A218" s="1071">
        <v>217</v>
      </c>
      <c r="B218" t="s">
        <v>1192</v>
      </c>
      <c r="C218" t="s">
        <v>1198</v>
      </c>
      <c r="D218" t="s">
        <v>1199</v>
      </c>
    </row>
    <row r="219" spans="1:4">
      <c r="A219" s="1071">
        <v>218</v>
      </c>
      <c r="B219" t="s">
        <v>1192</v>
      </c>
      <c r="C219" t="s">
        <v>1200</v>
      </c>
      <c r="D219" t="s">
        <v>1201</v>
      </c>
    </row>
    <row r="220" spans="1:4">
      <c r="A220" s="1071">
        <v>219</v>
      </c>
      <c r="B220" t="s">
        <v>1192</v>
      </c>
      <c r="C220" t="s">
        <v>1202</v>
      </c>
      <c r="D220" t="s">
        <v>1203</v>
      </c>
    </row>
    <row r="221" spans="1:4">
      <c r="A221" s="1071">
        <v>220</v>
      </c>
      <c r="B221" t="s">
        <v>1192</v>
      </c>
      <c r="C221" t="s">
        <v>1033</v>
      </c>
      <c r="D221" t="s">
        <v>1204</v>
      </c>
    </row>
    <row r="222" spans="1:4">
      <c r="A222" s="1071">
        <v>221</v>
      </c>
      <c r="B222" t="s">
        <v>1192</v>
      </c>
      <c r="C222" t="s">
        <v>1205</v>
      </c>
      <c r="D222" t="s">
        <v>1206</v>
      </c>
    </row>
    <row r="223" spans="1:4">
      <c r="A223" s="1071">
        <v>222</v>
      </c>
      <c r="B223" t="s">
        <v>1192</v>
      </c>
      <c r="C223" t="s">
        <v>1192</v>
      </c>
      <c r="D223" t="s">
        <v>1193</v>
      </c>
    </row>
    <row r="224" spans="1:4">
      <c r="A224" s="1071">
        <v>223</v>
      </c>
      <c r="B224" t="s">
        <v>1192</v>
      </c>
      <c r="C224" t="s">
        <v>1207</v>
      </c>
      <c r="D224" t="s">
        <v>1208</v>
      </c>
    </row>
    <row r="225" spans="1:4">
      <c r="A225" s="1071">
        <v>224</v>
      </c>
      <c r="B225" t="s">
        <v>1209</v>
      </c>
      <c r="C225" t="s">
        <v>1211</v>
      </c>
      <c r="D225" t="s">
        <v>1212</v>
      </c>
    </row>
    <row r="226" spans="1:4">
      <c r="A226" s="1071">
        <v>225</v>
      </c>
      <c r="B226" t="s">
        <v>1209</v>
      </c>
      <c r="C226" t="s">
        <v>1213</v>
      </c>
      <c r="D226" t="s">
        <v>1214</v>
      </c>
    </row>
    <row r="227" spans="1:4">
      <c r="A227" s="1071">
        <v>226</v>
      </c>
      <c r="B227" t="s">
        <v>1209</v>
      </c>
      <c r="C227" t="s">
        <v>1215</v>
      </c>
      <c r="D227" t="s">
        <v>1216</v>
      </c>
    </row>
    <row r="228" spans="1:4">
      <c r="A228" s="1071">
        <v>227</v>
      </c>
      <c r="B228" t="s">
        <v>1209</v>
      </c>
      <c r="C228" t="s">
        <v>1217</v>
      </c>
      <c r="D228" t="s">
        <v>1218</v>
      </c>
    </row>
    <row r="229" spans="1:4">
      <c r="A229" s="1071">
        <v>228</v>
      </c>
      <c r="B229" t="s">
        <v>1209</v>
      </c>
      <c r="C229" t="s">
        <v>1219</v>
      </c>
      <c r="D229" t="s">
        <v>1220</v>
      </c>
    </row>
    <row r="230" spans="1:4">
      <c r="A230" s="1071">
        <v>229</v>
      </c>
      <c r="B230" t="s">
        <v>1209</v>
      </c>
      <c r="C230" t="s">
        <v>1221</v>
      </c>
      <c r="D230" t="s">
        <v>1222</v>
      </c>
    </row>
    <row r="231" spans="1:4">
      <c r="A231" s="1071">
        <v>230</v>
      </c>
      <c r="B231" t="s">
        <v>1209</v>
      </c>
      <c r="C231" t="s">
        <v>1209</v>
      </c>
      <c r="D231" t="s">
        <v>1210</v>
      </c>
    </row>
    <row r="232" spans="1:4">
      <c r="A232" s="1071">
        <v>231</v>
      </c>
      <c r="B232" t="s">
        <v>1209</v>
      </c>
      <c r="C232" t="s">
        <v>1223</v>
      </c>
      <c r="D232" t="s">
        <v>1224</v>
      </c>
    </row>
    <row r="233" spans="1:4">
      <c r="A233" s="1071">
        <v>232</v>
      </c>
      <c r="B233" t="s">
        <v>1225</v>
      </c>
      <c r="C233" t="s">
        <v>1227</v>
      </c>
      <c r="D233" t="s">
        <v>1228</v>
      </c>
    </row>
    <row r="234" spans="1:4">
      <c r="A234" s="1071">
        <v>233</v>
      </c>
      <c r="B234" t="s">
        <v>1225</v>
      </c>
      <c r="C234" t="s">
        <v>1229</v>
      </c>
      <c r="D234" t="s">
        <v>1230</v>
      </c>
    </row>
    <row r="235" spans="1:4">
      <c r="A235" s="1071">
        <v>234</v>
      </c>
      <c r="B235" t="s">
        <v>1225</v>
      </c>
      <c r="C235" t="s">
        <v>1231</v>
      </c>
      <c r="D235" t="s">
        <v>1232</v>
      </c>
    </row>
    <row r="236" spans="1:4">
      <c r="A236" s="1071">
        <v>235</v>
      </c>
      <c r="B236" t="s">
        <v>1225</v>
      </c>
      <c r="C236" t="s">
        <v>1233</v>
      </c>
      <c r="D236" t="s">
        <v>1234</v>
      </c>
    </row>
    <row r="237" spans="1:4">
      <c r="A237" s="1071">
        <v>236</v>
      </c>
      <c r="B237" t="s">
        <v>1225</v>
      </c>
      <c r="C237" t="s">
        <v>1235</v>
      </c>
      <c r="D237" t="s">
        <v>1236</v>
      </c>
    </row>
    <row r="238" spans="1:4">
      <c r="A238" s="1071">
        <v>237</v>
      </c>
      <c r="B238" t="s">
        <v>1225</v>
      </c>
      <c r="C238" t="s">
        <v>1033</v>
      </c>
      <c r="D238" t="s">
        <v>1237</v>
      </c>
    </row>
    <row r="239" spans="1:4">
      <c r="A239" s="1071">
        <v>238</v>
      </c>
      <c r="B239" t="s">
        <v>1225</v>
      </c>
      <c r="C239" t="s">
        <v>1238</v>
      </c>
      <c r="D239" t="s">
        <v>1239</v>
      </c>
    </row>
    <row r="240" spans="1:4">
      <c r="A240" s="1071">
        <v>239</v>
      </c>
      <c r="B240" t="s">
        <v>1225</v>
      </c>
      <c r="C240" t="s">
        <v>1225</v>
      </c>
      <c r="D240" t="s">
        <v>1226</v>
      </c>
    </row>
    <row r="241" spans="1:4">
      <c r="A241" s="1071">
        <v>240</v>
      </c>
      <c r="B241" t="s">
        <v>1225</v>
      </c>
      <c r="C241" t="s">
        <v>1240</v>
      </c>
      <c r="D241" t="s">
        <v>1241</v>
      </c>
    </row>
    <row r="242" spans="1:4">
      <c r="A242" s="1071">
        <v>241</v>
      </c>
      <c r="B242" t="s">
        <v>1242</v>
      </c>
      <c r="C242" t="s">
        <v>1244</v>
      </c>
      <c r="D242" t="s">
        <v>1245</v>
      </c>
    </row>
    <row r="243" spans="1:4">
      <c r="A243" s="1071">
        <v>242</v>
      </c>
      <c r="B243" t="s">
        <v>1242</v>
      </c>
      <c r="C243" t="s">
        <v>1246</v>
      </c>
      <c r="D243" t="s">
        <v>1247</v>
      </c>
    </row>
    <row r="244" spans="1:4">
      <c r="A244" s="1071">
        <v>243</v>
      </c>
      <c r="B244" t="s">
        <v>1242</v>
      </c>
      <c r="C244" t="s">
        <v>1248</v>
      </c>
      <c r="D244" t="s">
        <v>1249</v>
      </c>
    </row>
    <row r="245" spans="1:4">
      <c r="A245" s="1071">
        <v>244</v>
      </c>
      <c r="B245" t="s">
        <v>1242</v>
      </c>
      <c r="C245" t="s">
        <v>1250</v>
      </c>
      <c r="D245" t="s">
        <v>1251</v>
      </c>
    </row>
    <row r="246" spans="1:4">
      <c r="A246" s="1071">
        <v>245</v>
      </c>
      <c r="B246" t="s">
        <v>1242</v>
      </c>
      <c r="C246" t="s">
        <v>1198</v>
      </c>
      <c r="D246" t="s">
        <v>1252</v>
      </c>
    </row>
    <row r="247" spans="1:4">
      <c r="A247" s="1071">
        <v>246</v>
      </c>
      <c r="B247" t="s">
        <v>1242</v>
      </c>
      <c r="C247" t="s">
        <v>1253</v>
      </c>
      <c r="D247" t="s">
        <v>1254</v>
      </c>
    </row>
    <row r="248" spans="1:4">
      <c r="A248" s="1071">
        <v>247</v>
      </c>
      <c r="B248" t="s">
        <v>1242</v>
      </c>
      <c r="C248" t="s">
        <v>1255</v>
      </c>
      <c r="D248" t="s">
        <v>1256</v>
      </c>
    </row>
    <row r="249" spans="1:4">
      <c r="A249" s="1071">
        <v>248</v>
      </c>
      <c r="B249" t="s">
        <v>1242</v>
      </c>
      <c r="C249" t="s">
        <v>1257</v>
      </c>
      <c r="D249" t="s">
        <v>1258</v>
      </c>
    </row>
    <row r="250" spans="1:4">
      <c r="A250" s="1071">
        <v>249</v>
      </c>
      <c r="B250" t="s">
        <v>1242</v>
      </c>
      <c r="C250" t="s">
        <v>1242</v>
      </c>
      <c r="D250" t="s">
        <v>1243</v>
      </c>
    </row>
    <row r="251" spans="1:4">
      <c r="A251" s="1071">
        <v>250</v>
      </c>
      <c r="B251" t="s">
        <v>1259</v>
      </c>
      <c r="C251" t="s">
        <v>1261</v>
      </c>
      <c r="D251" t="s">
        <v>1262</v>
      </c>
    </row>
    <row r="252" spans="1:4">
      <c r="A252" s="1071">
        <v>251</v>
      </c>
      <c r="B252" t="s">
        <v>1259</v>
      </c>
      <c r="C252" t="s">
        <v>1263</v>
      </c>
      <c r="D252" t="s">
        <v>1264</v>
      </c>
    </row>
    <row r="253" spans="1:4">
      <c r="A253" s="1071">
        <v>252</v>
      </c>
      <c r="B253" t="s">
        <v>1259</v>
      </c>
      <c r="C253" t="s">
        <v>1265</v>
      </c>
      <c r="D253" t="s">
        <v>1266</v>
      </c>
    </row>
    <row r="254" spans="1:4">
      <c r="A254" s="1071">
        <v>253</v>
      </c>
      <c r="B254" t="s">
        <v>1259</v>
      </c>
      <c r="C254" t="s">
        <v>1267</v>
      </c>
      <c r="D254" t="s">
        <v>1268</v>
      </c>
    </row>
    <row r="255" spans="1:4">
      <c r="A255" s="1071">
        <v>254</v>
      </c>
      <c r="B255" t="s">
        <v>1259</v>
      </c>
      <c r="C255" t="s">
        <v>1269</v>
      </c>
      <c r="D255" t="s">
        <v>1270</v>
      </c>
    </row>
    <row r="256" spans="1:4">
      <c r="A256" s="1071">
        <v>255</v>
      </c>
      <c r="B256" t="s">
        <v>1259</v>
      </c>
      <c r="C256" t="s">
        <v>1271</v>
      </c>
      <c r="D256" t="s">
        <v>1272</v>
      </c>
    </row>
    <row r="257" spans="1:4">
      <c r="A257" s="1071">
        <v>256</v>
      </c>
      <c r="B257" t="s">
        <v>1259</v>
      </c>
      <c r="C257" t="s">
        <v>1273</v>
      </c>
      <c r="D257" t="s">
        <v>1274</v>
      </c>
    </row>
    <row r="258" spans="1:4">
      <c r="A258" s="1071">
        <v>257</v>
      </c>
      <c r="B258" t="s">
        <v>1259</v>
      </c>
      <c r="C258" t="s">
        <v>1275</v>
      </c>
      <c r="D258" t="s">
        <v>1276</v>
      </c>
    </row>
    <row r="259" spans="1:4">
      <c r="A259" s="1071">
        <v>258</v>
      </c>
      <c r="B259" t="s">
        <v>1259</v>
      </c>
      <c r="C259" t="s">
        <v>1277</v>
      </c>
      <c r="D259" t="s">
        <v>1278</v>
      </c>
    </row>
    <row r="260" spans="1:4">
      <c r="A260" s="1071">
        <v>259</v>
      </c>
      <c r="B260" t="s">
        <v>1259</v>
      </c>
      <c r="C260" t="s">
        <v>1259</v>
      </c>
      <c r="D260" t="s">
        <v>1260</v>
      </c>
    </row>
    <row r="261" spans="1:4">
      <c r="A261" s="1071">
        <v>260</v>
      </c>
      <c r="B261" t="s">
        <v>1279</v>
      </c>
      <c r="C261" t="s">
        <v>781</v>
      </c>
      <c r="D261" t="s">
        <v>1281</v>
      </c>
    </row>
    <row r="262" spans="1:4">
      <c r="A262" s="1071">
        <v>261</v>
      </c>
      <c r="B262" t="s">
        <v>1279</v>
      </c>
      <c r="C262" t="s">
        <v>1282</v>
      </c>
      <c r="D262" t="s">
        <v>1283</v>
      </c>
    </row>
    <row r="263" spans="1:4">
      <c r="A263" s="1071">
        <v>262</v>
      </c>
      <c r="B263" t="s">
        <v>1279</v>
      </c>
      <c r="C263" t="s">
        <v>1284</v>
      </c>
      <c r="D263" t="s">
        <v>1285</v>
      </c>
    </row>
    <row r="264" spans="1:4">
      <c r="A264" s="1071">
        <v>263</v>
      </c>
      <c r="B264" t="s">
        <v>1279</v>
      </c>
      <c r="C264" t="s">
        <v>1286</v>
      </c>
      <c r="D264" t="s">
        <v>1287</v>
      </c>
    </row>
    <row r="265" spans="1:4">
      <c r="A265" s="1071">
        <v>264</v>
      </c>
      <c r="B265" t="s">
        <v>1279</v>
      </c>
      <c r="C265" t="s">
        <v>1288</v>
      </c>
      <c r="D265" t="s">
        <v>1289</v>
      </c>
    </row>
    <row r="266" spans="1:4">
      <c r="A266" s="1071">
        <v>265</v>
      </c>
      <c r="B266" t="s">
        <v>1279</v>
      </c>
      <c r="C266" t="s">
        <v>1290</v>
      </c>
      <c r="D266" t="s">
        <v>1291</v>
      </c>
    </row>
    <row r="267" spans="1:4">
      <c r="A267" s="1071">
        <v>266</v>
      </c>
      <c r="B267" t="s">
        <v>1279</v>
      </c>
      <c r="C267" t="s">
        <v>1292</v>
      </c>
      <c r="D267" t="s">
        <v>1293</v>
      </c>
    </row>
    <row r="268" spans="1:4">
      <c r="A268" s="1071">
        <v>267</v>
      </c>
      <c r="B268" t="s">
        <v>1279</v>
      </c>
      <c r="C268" t="s">
        <v>1294</v>
      </c>
      <c r="D268" t="s">
        <v>1295</v>
      </c>
    </row>
    <row r="269" spans="1:4">
      <c r="A269" s="1071">
        <v>268</v>
      </c>
      <c r="B269" t="s">
        <v>1279</v>
      </c>
      <c r="C269" t="s">
        <v>1279</v>
      </c>
      <c r="D269" t="s">
        <v>1280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470</v>
      </c>
      <c r="G2" s="1275"/>
      <c r="H2" s="1276"/>
      <c r="I2" s="609"/>
    </row>
    <row r="3" spans="1:14" ht="3" customHeight="1"/>
    <row r="4" spans="1:14" s="539" customFormat="1" ht="11.25">
      <c r="A4" s="559"/>
      <c r="B4" s="559"/>
      <c r="C4" s="559"/>
      <c r="D4" s="559"/>
      <c r="F4" s="1228" t="s">
        <v>445</v>
      </c>
      <c r="G4" s="1228"/>
      <c r="H4" s="1228"/>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19.10.2022</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Орловская область</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717</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13.10.2022</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1154</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28" t="s">
        <v>445</v>
      </c>
      <c r="M13" s="1228"/>
      <c r="N13" s="1228"/>
      <c r="O13" s="1228"/>
      <c r="P13" s="1228"/>
      <c r="Q13" s="1228"/>
      <c r="R13" s="1228"/>
      <c r="S13" s="1228"/>
      <c r="T13" s="1228"/>
      <c r="U13" s="1228"/>
      <c r="V13" s="1228"/>
      <c r="W13" s="1228" t="s">
        <v>446</v>
      </c>
    </row>
    <row r="14" spans="1:28" ht="14.25" customHeight="1">
      <c r="J14" s="499"/>
      <c r="K14" s="499"/>
      <c r="L14" s="1309" t="s">
        <v>91</v>
      </c>
      <c r="M14" s="1309" t="s">
        <v>602</v>
      </c>
      <c r="N14" s="630"/>
      <c r="O14" s="1310" t="s">
        <v>604</v>
      </c>
      <c r="P14" s="1311"/>
      <c r="Q14" s="1311"/>
      <c r="R14" s="1311"/>
      <c r="S14" s="1311"/>
      <c r="T14" s="1312"/>
      <c r="U14" s="1292" t="s">
        <v>339</v>
      </c>
      <c r="V14" s="1306" t="s">
        <v>274</v>
      </c>
      <c r="W14" s="1228"/>
    </row>
    <row r="15" spans="1:28" ht="14.25" customHeight="1">
      <c r="J15" s="499"/>
      <c r="K15" s="499"/>
      <c r="L15" s="1309"/>
      <c r="M15" s="1309"/>
      <c r="N15" s="631"/>
      <c r="O15" s="1315" t="s">
        <v>578</v>
      </c>
      <c r="P15" s="1313" t="s">
        <v>270</v>
      </c>
      <c r="Q15" s="1314"/>
      <c r="R15" s="1289" t="s">
        <v>615</v>
      </c>
      <c r="S15" s="1290"/>
      <c r="T15" s="1291"/>
      <c r="U15" s="1293"/>
      <c r="V15" s="1307"/>
      <c r="W15" s="1228"/>
    </row>
    <row r="16" spans="1:28" ht="33.75" customHeight="1">
      <c r="J16" s="499"/>
      <c r="K16" s="499"/>
      <c r="L16" s="1309"/>
      <c r="M16" s="1309"/>
      <c r="N16" s="632"/>
      <c r="O16" s="1316"/>
      <c r="P16" s="505" t="s">
        <v>579</v>
      </c>
      <c r="Q16" s="505" t="s">
        <v>6</v>
      </c>
      <c r="R16" s="506" t="s">
        <v>273</v>
      </c>
      <c r="S16" s="1304" t="s">
        <v>272</v>
      </c>
      <c r="T16" s="1305"/>
      <c r="U16" s="1294"/>
      <c r="V16" s="1308"/>
      <c r="W16" s="1228"/>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7"/>
    </row>
    <row r="3" spans="1:20" ht="3" customHeight="1"/>
    <row r="4" spans="1:20" s="182" customFormat="1" ht="11.25">
      <c r="A4" s="206"/>
      <c r="B4" s="206"/>
      <c r="C4" s="206"/>
      <c r="D4" s="206"/>
      <c r="F4" s="1228" t="s">
        <v>445</v>
      </c>
      <c r="G4" s="1228"/>
      <c r="H4" s="1228"/>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19.10.2022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Орловская область</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2022-11-18T08:02:17Z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