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Техприсоединение\"/>
    </mc:Choice>
  </mc:AlternateContent>
  <xr:revisionPtr revIDLastSave="0" documentId="13_ncr:1_{BF77E435-C054-4E40-BE50-9C76F0C0802F}" xr6:coauthVersionLast="47" xr6:coauthVersionMax="47" xr10:uidLastSave="{00000000-0000-0000-0000-000000000000}"/>
  <bookViews>
    <workbookView xWindow="-120" yWindow="-120" windowWidth="29040" windowHeight="15840" firstSheet="17" activeTab="19" xr2:uid="{DE7F379B-9D46-47B3-97E9-42C8966B6473}"/>
  </bookViews>
  <sheets>
    <sheet name="Победы 64" sheetId="26" r:id="rId1"/>
    <sheet name="Калинина 6" sheetId="17" r:id="rId2"/>
    <sheet name="Калинина 4" sheetId="16" r:id="rId3"/>
    <sheet name="Калинина 2" sheetId="15" r:id="rId4"/>
    <sheet name="Калинина 1" sheetId="14" r:id="rId5"/>
    <sheet name="Ленина 3" sheetId="13" r:id="rId6"/>
    <sheet name="Ленина 3а" sheetId="12" r:id="rId7"/>
    <sheet name="Ленина 5" sheetId="5" r:id="rId8"/>
    <sheet name="Ленина 7" sheetId="6" r:id="rId9"/>
    <sheet name="Ленина 9" sheetId="3" r:id="rId10"/>
    <sheet name="Ленина 11" sheetId="2" r:id="rId11"/>
    <sheet name="Ленина 14" sheetId="1" r:id="rId12"/>
    <sheet name="Ленина 16" sheetId="4" r:id="rId13"/>
    <sheet name="Ленина 18" sheetId="7" r:id="rId14"/>
    <sheet name="Ленина 20" sheetId="8" r:id="rId15"/>
    <sheet name="Ленина 23" sheetId="9" r:id="rId16"/>
    <sheet name="Ленина 25" sheetId="10" r:id="rId17"/>
    <sheet name="Ленина 27" sheetId="11" r:id="rId18"/>
    <sheet name="Лермонтова 60" sheetId="18" r:id="rId19"/>
    <sheet name="Лермонтова 62" sheetId="33" r:id="rId20"/>
    <sheet name="Лермонтова 58" sheetId="19" r:id="rId21"/>
    <sheet name="Лермонтова 56" sheetId="20" r:id="rId22"/>
    <sheet name="Лермонтова 54" sheetId="21" r:id="rId23"/>
    <sheet name="Лермонтова 64" sheetId="22" r:id="rId24"/>
    <sheet name="Шоферская 1" sheetId="23" r:id="rId25"/>
    <sheet name="Шоферская 7" sheetId="24" r:id="rId26"/>
    <sheet name="Шоферская 11" sheetId="29" r:id="rId27"/>
    <sheet name="Шоферская 13" sheetId="28" r:id="rId28"/>
    <sheet name="Энергетическая 2" sheetId="27" r:id="rId29"/>
    <sheet name="СЮлаева 14" sheetId="30" r:id="rId30"/>
    <sheet name="СЮлаева 12" sheetId="31" r:id="rId31"/>
    <sheet name="СЮлаева 8" sheetId="32" r:id="rId32"/>
  </sheets>
  <externalReferences>
    <externalReference r:id="rId33"/>
  </externalReferences>
  <definedNames>
    <definedName name="Excel_BuiltIn_Print_Area_4_1" localSheetId="4">#REF!</definedName>
    <definedName name="Excel_BuiltIn_Print_Area_4_1" localSheetId="3">#REF!</definedName>
    <definedName name="Excel_BuiltIn_Print_Area_4_1" localSheetId="2">#REF!</definedName>
    <definedName name="Excel_BuiltIn_Print_Area_4_1" localSheetId="1">#REF!</definedName>
    <definedName name="Excel_BuiltIn_Print_Area_4_1" localSheetId="10">#REF!</definedName>
    <definedName name="Excel_BuiltIn_Print_Area_4_1" localSheetId="11">#REF!</definedName>
    <definedName name="Excel_BuiltIn_Print_Area_4_1" localSheetId="12">#REF!</definedName>
    <definedName name="Excel_BuiltIn_Print_Area_4_1" localSheetId="13">#REF!</definedName>
    <definedName name="Excel_BuiltIn_Print_Area_4_1" localSheetId="14">#REF!</definedName>
    <definedName name="Excel_BuiltIn_Print_Area_4_1" localSheetId="15">#REF!</definedName>
    <definedName name="Excel_BuiltIn_Print_Area_4_1" localSheetId="16">#REF!</definedName>
    <definedName name="Excel_BuiltIn_Print_Area_4_1" localSheetId="17">#REF!</definedName>
    <definedName name="Excel_BuiltIn_Print_Area_4_1" localSheetId="5">#REF!</definedName>
    <definedName name="Excel_BuiltIn_Print_Area_4_1" localSheetId="6">#REF!</definedName>
    <definedName name="Excel_BuiltIn_Print_Area_4_1" localSheetId="7">#REF!</definedName>
    <definedName name="Excel_BuiltIn_Print_Area_4_1" localSheetId="8">#REF!</definedName>
    <definedName name="Excel_BuiltIn_Print_Area_4_1" localSheetId="9">#REF!</definedName>
    <definedName name="Excel_BuiltIn_Print_Area_4_1" localSheetId="22">#REF!</definedName>
    <definedName name="Excel_BuiltIn_Print_Area_4_1" localSheetId="21">#REF!</definedName>
    <definedName name="Excel_BuiltIn_Print_Area_4_1" localSheetId="20">#REF!</definedName>
    <definedName name="Excel_BuiltIn_Print_Area_4_1" localSheetId="18">#REF!</definedName>
    <definedName name="Excel_BuiltIn_Print_Area_4_1" localSheetId="19">#REF!</definedName>
    <definedName name="Excel_BuiltIn_Print_Area_4_1" localSheetId="23">#REF!</definedName>
    <definedName name="Excel_BuiltIn_Print_Area_4_1" localSheetId="0">#REF!</definedName>
    <definedName name="Excel_BuiltIn_Print_Area_4_1" localSheetId="30">#REF!</definedName>
    <definedName name="Excel_BuiltIn_Print_Area_4_1" localSheetId="29">#REF!</definedName>
    <definedName name="Excel_BuiltIn_Print_Area_4_1" localSheetId="31">#REF!</definedName>
    <definedName name="Excel_BuiltIn_Print_Area_4_1" localSheetId="24">#REF!</definedName>
    <definedName name="Excel_BuiltIn_Print_Area_4_1" localSheetId="26">#REF!</definedName>
    <definedName name="Excel_BuiltIn_Print_Area_4_1" localSheetId="27">#REF!</definedName>
    <definedName name="Excel_BuiltIn_Print_Area_4_1" localSheetId="25">#REF!</definedName>
    <definedName name="Excel_BuiltIn_Print_Area_4_1" localSheetId="28">#REF!</definedName>
    <definedName name="Excel_BuiltIn_Print_Area_4_1">#REF!</definedName>
    <definedName name="JR_PAGE_ANCHOR_0_1" localSheetId="4">#REF!</definedName>
    <definedName name="JR_PAGE_ANCHOR_0_1" localSheetId="3">#REF!</definedName>
    <definedName name="JR_PAGE_ANCHOR_0_1" localSheetId="2">#REF!</definedName>
    <definedName name="JR_PAGE_ANCHOR_0_1" localSheetId="1">#REF!</definedName>
    <definedName name="JR_PAGE_ANCHOR_0_1" localSheetId="10">#REF!</definedName>
    <definedName name="JR_PAGE_ANCHOR_0_1" localSheetId="11">#REF!</definedName>
    <definedName name="JR_PAGE_ANCHOR_0_1" localSheetId="12">#REF!</definedName>
    <definedName name="JR_PAGE_ANCHOR_0_1" localSheetId="13">#REF!</definedName>
    <definedName name="JR_PAGE_ANCHOR_0_1" localSheetId="14">#REF!</definedName>
    <definedName name="JR_PAGE_ANCHOR_0_1" localSheetId="15">#REF!</definedName>
    <definedName name="JR_PAGE_ANCHOR_0_1" localSheetId="16">#REF!</definedName>
    <definedName name="JR_PAGE_ANCHOR_0_1" localSheetId="17">#REF!</definedName>
    <definedName name="JR_PAGE_ANCHOR_0_1" localSheetId="5">#REF!</definedName>
    <definedName name="JR_PAGE_ANCHOR_0_1" localSheetId="6">#REF!</definedName>
    <definedName name="JR_PAGE_ANCHOR_0_1" localSheetId="7">#REF!</definedName>
    <definedName name="JR_PAGE_ANCHOR_0_1" localSheetId="8">#REF!</definedName>
    <definedName name="JR_PAGE_ANCHOR_0_1" localSheetId="9">#REF!</definedName>
    <definedName name="JR_PAGE_ANCHOR_0_1" localSheetId="22">#REF!</definedName>
    <definedName name="JR_PAGE_ANCHOR_0_1" localSheetId="21">#REF!</definedName>
    <definedName name="JR_PAGE_ANCHOR_0_1" localSheetId="20">#REF!</definedName>
    <definedName name="JR_PAGE_ANCHOR_0_1" localSheetId="18">#REF!</definedName>
    <definedName name="JR_PAGE_ANCHOR_0_1" localSheetId="19">#REF!</definedName>
    <definedName name="JR_PAGE_ANCHOR_0_1" localSheetId="23">#REF!</definedName>
    <definedName name="JR_PAGE_ANCHOR_0_1" localSheetId="0">#REF!</definedName>
    <definedName name="JR_PAGE_ANCHOR_0_1" localSheetId="30">#REF!</definedName>
    <definedName name="JR_PAGE_ANCHOR_0_1" localSheetId="29">#REF!</definedName>
    <definedName name="JR_PAGE_ANCHOR_0_1" localSheetId="31">#REF!</definedName>
    <definedName name="JR_PAGE_ANCHOR_0_1" localSheetId="24">#REF!</definedName>
    <definedName name="JR_PAGE_ANCHOR_0_1" localSheetId="26">#REF!</definedName>
    <definedName name="JR_PAGE_ANCHOR_0_1" localSheetId="27">#REF!</definedName>
    <definedName name="JR_PAGE_ANCHOR_0_1" localSheetId="25">#REF!</definedName>
    <definedName name="JR_PAGE_ANCHOR_0_1" localSheetId="28">#REF!</definedName>
    <definedName name="JR_PAGE_ANCHOR_0_1">#REF!</definedName>
    <definedName name="JR_PAGE_ANCHOR_1_1" localSheetId="4">#REF!</definedName>
    <definedName name="JR_PAGE_ANCHOR_1_1" localSheetId="3">#REF!</definedName>
    <definedName name="JR_PAGE_ANCHOR_1_1" localSheetId="2">#REF!</definedName>
    <definedName name="JR_PAGE_ANCHOR_1_1" localSheetId="1">#REF!</definedName>
    <definedName name="JR_PAGE_ANCHOR_1_1" localSheetId="10">#REF!</definedName>
    <definedName name="JR_PAGE_ANCHOR_1_1" localSheetId="11">#REF!</definedName>
    <definedName name="JR_PAGE_ANCHOR_1_1" localSheetId="12">#REF!</definedName>
    <definedName name="JR_PAGE_ANCHOR_1_1" localSheetId="13">#REF!</definedName>
    <definedName name="JR_PAGE_ANCHOR_1_1" localSheetId="14">#REF!</definedName>
    <definedName name="JR_PAGE_ANCHOR_1_1" localSheetId="15">#REF!</definedName>
    <definedName name="JR_PAGE_ANCHOR_1_1" localSheetId="16">#REF!</definedName>
    <definedName name="JR_PAGE_ANCHOR_1_1" localSheetId="17">#REF!</definedName>
    <definedName name="JR_PAGE_ANCHOR_1_1" localSheetId="5">#REF!</definedName>
    <definedName name="JR_PAGE_ANCHOR_1_1" localSheetId="6">#REF!</definedName>
    <definedName name="JR_PAGE_ANCHOR_1_1" localSheetId="7">#REF!</definedName>
    <definedName name="JR_PAGE_ANCHOR_1_1" localSheetId="8">#REF!</definedName>
    <definedName name="JR_PAGE_ANCHOR_1_1" localSheetId="9">#REF!</definedName>
    <definedName name="JR_PAGE_ANCHOR_1_1" localSheetId="22">#REF!</definedName>
    <definedName name="JR_PAGE_ANCHOR_1_1" localSheetId="21">#REF!</definedName>
    <definedName name="JR_PAGE_ANCHOR_1_1" localSheetId="20">#REF!</definedName>
    <definedName name="JR_PAGE_ANCHOR_1_1" localSheetId="18">#REF!</definedName>
    <definedName name="JR_PAGE_ANCHOR_1_1" localSheetId="19">#REF!</definedName>
    <definedName name="JR_PAGE_ANCHOR_1_1" localSheetId="23">#REF!</definedName>
    <definedName name="JR_PAGE_ANCHOR_1_1" localSheetId="0">#REF!</definedName>
    <definedName name="JR_PAGE_ANCHOR_1_1" localSheetId="30">#REF!</definedName>
    <definedName name="JR_PAGE_ANCHOR_1_1" localSheetId="29">#REF!</definedName>
    <definedName name="JR_PAGE_ANCHOR_1_1" localSheetId="31">#REF!</definedName>
    <definedName name="JR_PAGE_ANCHOR_1_1" localSheetId="24">#REF!</definedName>
    <definedName name="JR_PAGE_ANCHOR_1_1" localSheetId="26">#REF!</definedName>
    <definedName name="JR_PAGE_ANCHOR_1_1" localSheetId="27">#REF!</definedName>
    <definedName name="JR_PAGE_ANCHOR_1_1" localSheetId="25">#REF!</definedName>
    <definedName name="JR_PAGE_ANCHOR_1_1" localSheetId="28">#REF!</definedName>
    <definedName name="JR_PAGE_ANCHOR_1_1">#REF!</definedName>
    <definedName name="JR_PAGE_ANCHOR_2_0" localSheetId="4">#REF!</definedName>
    <definedName name="JR_PAGE_ANCHOR_2_0" localSheetId="3">#REF!</definedName>
    <definedName name="JR_PAGE_ANCHOR_2_0" localSheetId="2">#REF!</definedName>
    <definedName name="JR_PAGE_ANCHOR_2_0" localSheetId="1">#REF!</definedName>
    <definedName name="JR_PAGE_ANCHOR_2_0" localSheetId="10">#REF!</definedName>
    <definedName name="JR_PAGE_ANCHOR_2_0" localSheetId="11">#REF!</definedName>
    <definedName name="JR_PAGE_ANCHOR_2_0" localSheetId="12">#REF!</definedName>
    <definedName name="JR_PAGE_ANCHOR_2_0" localSheetId="13">#REF!</definedName>
    <definedName name="JR_PAGE_ANCHOR_2_0" localSheetId="14">#REF!</definedName>
    <definedName name="JR_PAGE_ANCHOR_2_0" localSheetId="15">#REF!</definedName>
    <definedName name="JR_PAGE_ANCHOR_2_0" localSheetId="16">#REF!</definedName>
    <definedName name="JR_PAGE_ANCHOR_2_0" localSheetId="17">#REF!</definedName>
    <definedName name="JR_PAGE_ANCHOR_2_0" localSheetId="5">#REF!</definedName>
    <definedName name="JR_PAGE_ANCHOR_2_0" localSheetId="6">#REF!</definedName>
    <definedName name="JR_PAGE_ANCHOR_2_0" localSheetId="7">#REF!</definedName>
    <definedName name="JR_PAGE_ANCHOR_2_0" localSheetId="8">#REF!</definedName>
    <definedName name="JR_PAGE_ANCHOR_2_0" localSheetId="9">#REF!</definedName>
    <definedName name="JR_PAGE_ANCHOR_2_0" localSheetId="22">#REF!</definedName>
    <definedName name="JR_PAGE_ANCHOR_2_0" localSheetId="21">#REF!</definedName>
    <definedName name="JR_PAGE_ANCHOR_2_0" localSheetId="20">#REF!</definedName>
    <definedName name="JR_PAGE_ANCHOR_2_0" localSheetId="18">#REF!</definedName>
    <definedName name="JR_PAGE_ANCHOR_2_0" localSheetId="19">#REF!</definedName>
    <definedName name="JR_PAGE_ANCHOR_2_0" localSheetId="23">#REF!</definedName>
    <definedName name="JR_PAGE_ANCHOR_2_0" localSheetId="0">#REF!</definedName>
    <definedName name="JR_PAGE_ANCHOR_2_0" localSheetId="30">#REF!</definedName>
    <definedName name="JR_PAGE_ANCHOR_2_0" localSheetId="29">#REF!</definedName>
    <definedName name="JR_PAGE_ANCHOR_2_0" localSheetId="31">#REF!</definedName>
    <definedName name="JR_PAGE_ANCHOR_2_0" localSheetId="24">#REF!</definedName>
    <definedName name="JR_PAGE_ANCHOR_2_0" localSheetId="26">#REF!</definedName>
    <definedName name="JR_PAGE_ANCHOR_2_0" localSheetId="27">#REF!</definedName>
    <definedName name="JR_PAGE_ANCHOR_2_0" localSheetId="25">#REF!</definedName>
    <definedName name="JR_PAGE_ANCHOR_2_0" localSheetId="28">#REF!</definedName>
    <definedName name="JR_PAGE_ANCHOR_2_0">'[1]расход-доход 03.2023с'!#REF!</definedName>
    <definedName name="JR_PAGE_ANCHOR_2_1" localSheetId="4">#REF!</definedName>
    <definedName name="JR_PAGE_ANCHOR_2_1" localSheetId="3">#REF!</definedName>
    <definedName name="JR_PAGE_ANCHOR_2_1" localSheetId="2">#REF!</definedName>
    <definedName name="JR_PAGE_ANCHOR_2_1" localSheetId="1">#REF!</definedName>
    <definedName name="JR_PAGE_ANCHOR_2_1" localSheetId="10">#REF!</definedName>
    <definedName name="JR_PAGE_ANCHOR_2_1" localSheetId="11">#REF!</definedName>
    <definedName name="JR_PAGE_ANCHOR_2_1" localSheetId="12">#REF!</definedName>
    <definedName name="JR_PAGE_ANCHOR_2_1" localSheetId="13">#REF!</definedName>
    <definedName name="JR_PAGE_ANCHOR_2_1" localSheetId="14">#REF!</definedName>
    <definedName name="JR_PAGE_ANCHOR_2_1" localSheetId="15">#REF!</definedName>
    <definedName name="JR_PAGE_ANCHOR_2_1" localSheetId="16">#REF!</definedName>
    <definedName name="JR_PAGE_ANCHOR_2_1" localSheetId="17">#REF!</definedName>
    <definedName name="JR_PAGE_ANCHOR_2_1" localSheetId="5">#REF!</definedName>
    <definedName name="JR_PAGE_ANCHOR_2_1" localSheetId="6">#REF!</definedName>
    <definedName name="JR_PAGE_ANCHOR_2_1" localSheetId="7">#REF!</definedName>
    <definedName name="JR_PAGE_ANCHOR_2_1" localSheetId="8">#REF!</definedName>
    <definedName name="JR_PAGE_ANCHOR_2_1" localSheetId="9">#REF!</definedName>
    <definedName name="JR_PAGE_ANCHOR_2_1" localSheetId="22">#REF!</definedName>
    <definedName name="JR_PAGE_ANCHOR_2_1" localSheetId="21">#REF!</definedName>
    <definedName name="JR_PAGE_ANCHOR_2_1" localSheetId="20">#REF!</definedName>
    <definedName name="JR_PAGE_ANCHOR_2_1" localSheetId="18">#REF!</definedName>
    <definedName name="JR_PAGE_ANCHOR_2_1" localSheetId="19">#REF!</definedName>
    <definedName name="JR_PAGE_ANCHOR_2_1" localSheetId="23">#REF!</definedName>
    <definedName name="JR_PAGE_ANCHOR_2_1" localSheetId="0">#REF!</definedName>
    <definedName name="JR_PAGE_ANCHOR_2_1" localSheetId="30">#REF!</definedName>
    <definedName name="JR_PAGE_ANCHOR_2_1" localSheetId="29">#REF!</definedName>
    <definedName name="JR_PAGE_ANCHOR_2_1" localSheetId="31">#REF!</definedName>
    <definedName name="JR_PAGE_ANCHOR_2_1" localSheetId="24">#REF!</definedName>
    <definedName name="JR_PAGE_ANCHOR_2_1" localSheetId="26">#REF!</definedName>
    <definedName name="JR_PAGE_ANCHOR_2_1" localSheetId="27">#REF!</definedName>
    <definedName name="JR_PAGE_ANCHOR_2_1" localSheetId="25">#REF!</definedName>
    <definedName name="JR_PAGE_ANCHOR_2_1" localSheetId="28">#REF!</definedName>
    <definedName name="JR_PAGE_ANCHOR_2_1">#REF!</definedName>
    <definedName name="JR_PAGE_ANCHOR_3_1" localSheetId="4">#REF!</definedName>
    <definedName name="JR_PAGE_ANCHOR_3_1" localSheetId="3">#REF!</definedName>
    <definedName name="JR_PAGE_ANCHOR_3_1" localSheetId="2">#REF!</definedName>
    <definedName name="JR_PAGE_ANCHOR_3_1" localSheetId="1">#REF!</definedName>
    <definedName name="JR_PAGE_ANCHOR_3_1" localSheetId="10">#REF!</definedName>
    <definedName name="JR_PAGE_ANCHOR_3_1" localSheetId="11">#REF!</definedName>
    <definedName name="JR_PAGE_ANCHOR_3_1" localSheetId="12">#REF!</definedName>
    <definedName name="JR_PAGE_ANCHOR_3_1" localSheetId="13">#REF!</definedName>
    <definedName name="JR_PAGE_ANCHOR_3_1" localSheetId="14">#REF!</definedName>
    <definedName name="JR_PAGE_ANCHOR_3_1" localSheetId="15">#REF!</definedName>
    <definedName name="JR_PAGE_ANCHOR_3_1" localSheetId="16">#REF!</definedName>
    <definedName name="JR_PAGE_ANCHOR_3_1" localSheetId="17">#REF!</definedName>
    <definedName name="JR_PAGE_ANCHOR_3_1" localSheetId="5">#REF!</definedName>
    <definedName name="JR_PAGE_ANCHOR_3_1" localSheetId="6">#REF!</definedName>
    <definedName name="JR_PAGE_ANCHOR_3_1" localSheetId="7">#REF!</definedName>
    <definedName name="JR_PAGE_ANCHOR_3_1" localSheetId="8">#REF!</definedName>
    <definedName name="JR_PAGE_ANCHOR_3_1" localSheetId="9">#REF!</definedName>
    <definedName name="JR_PAGE_ANCHOR_3_1" localSheetId="22">#REF!</definedName>
    <definedName name="JR_PAGE_ANCHOR_3_1" localSheetId="21">#REF!</definedName>
    <definedName name="JR_PAGE_ANCHOR_3_1" localSheetId="20">#REF!</definedName>
    <definedName name="JR_PAGE_ANCHOR_3_1" localSheetId="18">#REF!</definedName>
    <definedName name="JR_PAGE_ANCHOR_3_1" localSheetId="19">#REF!</definedName>
    <definedName name="JR_PAGE_ANCHOR_3_1" localSheetId="23">#REF!</definedName>
    <definedName name="JR_PAGE_ANCHOR_3_1" localSheetId="0">#REF!</definedName>
    <definedName name="JR_PAGE_ANCHOR_3_1" localSheetId="30">#REF!</definedName>
    <definedName name="JR_PAGE_ANCHOR_3_1" localSheetId="29">#REF!</definedName>
    <definedName name="JR_PAGE_ANCHOR_3_1" localSheetId="31">#REF!</definedName>
    <definedName name="JR_PAGE_ANCHOR_3_1" localSheetId="24">#REF!</definedName>
    <definedName name="JR_PAGE_ANCHOR_3_1" localSheetId="26">#REF!</definedName>
    <definedName name="JR_PAGE_ANCHOR_3_1" localSheetId="27">#REF!</definedName>
    <definedName name="JR_PAGE_ANCHOR_3_1" localSheetId="25">#REF!</definedName>
    <definedName name="JR_PAGE_ANCHOR_3_1" localSheetId="28">#REF!</definedName>
    <definedName name="JR_PAGE_ANCHOR_3_1">#REF!</definedName>
    <definedName name="JR_PAGE_ANCHOR_4_1" localSheetId="4">#REF!</definedName>
    <definedName name="JR_PAGE_ANCHOR_4_1" localSheetId="3">#REF!</definedName>
    <definedName name="JR_PAGE_ANCHOR_4_1" localSheetId="2">#REF!</definedName>
    <definedName name="JR_PAGE_ANCHOR_4_1" localSheetId="1">#REF!</definedName>
    <definedName name="JR_PAGE_ANCHOR_4_1" localSheetId="10">#REF!</definedName>
    <definedName name="JR_PAGE_ANCHOR_4_1" localSheetId="11">#REF!</definedName>
    <definedName name="JR_PAGE_ANCHOR_4_1" localSheetId="12">#REF!</definedName>
    <definedName name="JR_PAGE_ANCHOR_4_1" localSheetId="13">#REF!</definedName>
    <definedName name="JR_PAGE_ANCHOR_4_1" localSheetId="14">#REF!</definedName>
    <definedName name="JR_PAGE_ANCHOR_4_1" localSheetId="15">#REF!</definedName>
    <definedName name="JR_PAGE_ANCHOR_4_1" localSheetId="16">#REF!</definedName>
    <definedName name="JR_PAGE_ANCHOR_4_1" localSheetId="17">#REF!</definedName>
    <definedName name="JR_PAGE_ANCHOR_4_1" localSheetId="5">#REF!</definedName>
    <definedName name="JR_PAGE_ANCHOR_4_1" localSheetId="6">#REF!</definedName>
    <definedName name="JR_PAGE_ANCHOR_4_1" localSheetId="7">#REF!</definedName>
    <definedName name="JR_PAGE_ANCHOR_4_1" localSheetId="8">#REF!</definedName>
    <definedName name="JR_PAGE_ANCHOR_4_1" localSheetId="9">#REF!</definedName>
    <definedName name="JR_PAGE_ANCHOR_4_1" localSheetId="22">#REF!</definedName>
    <definedName name="JR_PAGE_ANCHOR_4_1" localSheetId="21">#REF!</definedName>
    <definedName name="JR_PAGE_ANCHOR_4_1" localSheetId="20">#REF!</definedName>
    <definedName name="JR_PAGE_ANCHOR_4_1" localSheetId="18">#REF!</definedName>
    <definedName name="JR_PAGE_ANCHOR_4_1" localSheetId="19">#REF!</definedName>
    <definedName name="JR_PAGE_ANCHOR_4_1" localSheetId="23">#REF!</definedName>
    <definedName name="JR_PAGE_ANCHOR_4_1" localSheetId="0">#REF!</definedName>
    <definedName name="JR_PAGE_ANCHOR_4_1" localSheetId="30">#REF!</definedName>
    <definedName name="JR_PAGE_ANCHOR_4_1" localSheetId="29">#REF!</definedName>
    <definedName name="JR_PAGE_ANCHOR_4_1" localSheetId="31">#REF!</definedName>
    <definedName name="JR_PAGE_ANCHOR_4_1" localSheetId="24">#REF!</definedName>
    <definedName name="JR_PAGE_ANCHOR_4_1" localSheetId="26">#REF!</definedName>
    <definedName name="JR_PAGE_ANCHOR_4_1" localSheetId="27">#REF!</definedName>
    <definedName name="JR_PAGE_ANCHOR_4_1" localSheetId="25">#REF!</definedName>
    <definedName name="JR_PAGE_ANCHOR_4_1" localSheetId="28">#REF!</definedName>
    <definedName name="JR_PAGE_ANCHOR_4_1">#REF!</definedName>
    <definedName name="JR_PAGE_ANCHOR_5_1" localSheetId="4">#REF!</definedName>
    <definedName name="JR_PAGE_ANCHOR_5_1" localSheetId="3">#REF!</definedName>
    <definedName name="JR_PAGE_ANCHOR_5_1" localSheetId="2">#REF!</definedName>
    <definedName name="JR_PAGE_ANCHOR_5_1" localSheetId="1">#REF!</definedName>
    <definedName name="JR_PAGE_ANCHOR_5_1" localSheetId="10">#REF!</definedName>
    <definedName name="JR_PAGE_ANCHOR_5_1" localSheetId="11">#REF!</definedName>
    <definedName name="JR_PAGE_ANCHOR_5_1" localSheetId="12">#REF!</definedName>
    <definedName name="JR_PAGE_ANCHOR_5_1" localSheetId="13">#REF!</definedName>
    <definedName name="JR_PAGE_ANCHOR_5_1" localSheetId="14">#REF!</definedName>
    <definedName name="JR_PAGE_ANCHOR_5_1" localSheetId="15">#REF!</definedName>
    <definedName name="JR_PAGE_ANCHOR_5_1" localSheetId="16">#REF!</definedName>
    <definedName name="JR_PAGE_ANCHOR_5_1" localSheetId="17">#REF!</definedName>
    <definedName name="JR_PAGE_ANCHOR_5_1" localSheetId="5">#REF!</definedName>
    <definedName name="JR_PAGE_ANCHOR_5_1" localSheetId="6">#REF!</definedName>
    <definedName name="JR_PAGE_ANCHOR_5_1" localSheetId="7">#REF!</definedName>
    <definedName name="JR_PAGE_ANCHOR_5_1" localSheetId="8">#REF!</definedName>
    <definedName name="JR_PAGE_ANCHOR_5_1" localSheetId="9">#REF!</definedName>
    <definedName name="JR_PAGE_ANCHOR_5_1" localSheetId="22">#REF!</definedName>
    <definedName name="JR_PAGE_ANCHOR_5_1" localSheetId="21">#REF!</definedName>
    <definedName name="JR_PAGE_ANCHOR_5_1" localSheetId="20">#REF!</definedName>
    <definedName name="JR_PAGE_ANCHOR_5_1" localSheetId="18">#REF!</definedName>
    <definedName name="JR_PAGE_ANCHOR_5_1" localSheetId="19">#REF!</definedName>
    <definedName name="JR_PAGE_ANCHOR_5_1" localSheetId="23">#REF!</definedName>
    <definedName name="JR_PAGE_ANCHOR_5_1" localSheetId="0">#REF!</definedName>
    <definedName name="JR_PAGE_ANCHOR_5_1" localSheetId="30">#REF!</definedName>
    <definedName name="JR_PAGE_ANCHOR_5_1" localSheetId="29">#REF!</definedName>
    <definedName name="JR_PAGE_ANCHOR_5_1" localSheetId="31">#REF!</definedName>
    <definedName name="JR_PAGE_ANCHOR_5_1" localSheetId="24">#REF!</definedName>
    <definedName name="JR_PAGE_ANCHOR_5_1" localSheetId="26">#REF!</definedName>
    <definedName name="JR_PAGE_ANCHOR_5_1" localSheetId="27">#REF!</definedName>
    <definedName name="JR_PAGE_ANCHOR_5_1" localSheetId="25">#REF!</definedName>
    <definedName name="JR_PAGE_ANCHOR_5_1" localSheetId="28">#REF!</definedName>
    <definedName name="JR_PAGE_ANCHOR_5_1">#REF!</definedName>
    <definedName name="вап" localSheetId="4">#REF!</definedName>
    <definedName name="вап" localSheetId="3">#REF!</definedName>
    <definedName name="вап" localSheetId="2">#REF!</definedName>
    <definedName name="вап" localSheetId="1">#REF!</definedName>
    <definedName name="вап" localSheetId="10">#REF!</definedName>
    <definedName name="вап" localSheetId="11">#REF!</definedName>
    <definedName name="вап" localSheetId="12">#REF!</definedName>
    <definedName name="вап" localSheetId="13">#REF!</definedName>
    <definedName name="вап" localSheetId="14">#REF!</definedName>
    <definedName name="вап" localSheetId="15">#REF!</definedName>
    <definedName name="вап" localSheetId="16">#REF!</definedName>
    <definedName name="вап" localSheetId="17">#REF!</definedName>
    <definedName name="вап" localSheetId="5">#REF!</definedName>
    <definedName name="вап" localSheetId="6">#REF!</definedName>
    <definedName name="вап" localSheetId="7">#REF!</definedName>
    <definedName name="вап" localSheetId="8">#REF!</definedName>
    <definedName name="вап" localSheetId="9">#REF!</definedName>
    <definedName name="вап" localSheetId="22">#REF!</definedName>
    <definedName name="вап" localSheetId="21">#REF!</definedName>
    <definedName name="вап" localSheetId="20">#REF!</definedName>
    <definedName name="вап" localSheetId="18">#REF!</definedName>
    <definedName name="вап" localSheetId="19">#REF!</definedName>
    <definedName name="вап" localSheetId="23">#REF!</definedName>
    <definedName name="вап" localSheetId="0">#REF!</definedName>
    <definedName name="вап" localSheetId="30">#REF!</definedName>
    <definedName name="вап" localSheetId="29">#REF!</definedName>
    <definedName name="вап" localSheetId="31">#REF!</definedName>
    <definedName name="вап" localSheetId="24">#REF!</definedName>
    <definedName name="вап" localSheetId="26">#REF!</definedName>
    <definedName name="вап" localSheetId="27">#REF!</definedName>
    <definedName name="вап" localSheetId="25">#REF!</definedName>
    <definedName name="вап" localSheetId="28">#REF!</definedName>
    <definedName name="вап">#REF!</definedName>
    <definedName name="_xlnm.Print_Area" localSheetId="4">'Калинина 1'!$A$1:$E$106</definedName>
    <definedName name="_xlnm.Print_Area" localSheetId="3">'Калинина 2'!$A$1:$E$106</definedName>
    <definedName name="_xlnm.Print_Area" localSheetId="2">'Калинина 4'!$A$1:$E$106</definedName>
    <definedName name="_xlnm.Print_Area" localSheetId="1">'Калинина 6'!$A$1:$E$106</definedName>
    <definedName name="_xlnm.Print_Area" localSheetId="10">'Ленина 11'!$A$1:$E$106</definedName>
    <definedName name="_xlnm.Print_Area" localSheetId="11">'Ленина 14'!$A$1:$E$106</definedName>
    <definedName name="_xlnm.Print_Area" localSheetId="12">'Ленина 16'!$A$1:$E$106</definedName>
    <definedName name="_xlnm.Print_Area" localSheetId="13">'Ленина 18'!$A$1:$E$106</definedName>
    <definedName name="_xlnm.Print_Area" localSheetId="14">'Ленина 20'!$A$1:$E$106</definedName>
    <definedName name="_xlnm.Print_Area" localSheetId="15">'Ленина 23'!$A$1:$E$106</definedName>
    <definedName name="_xlnm.Print_Area" localSheetId="16">'Ленина 25'!$A$1:$E$106</definedName>
    <definedName name="_xlnm.Print_Area" localSheetId="17">'Ленина 27'!$A$1:$E$108</definedName>
    <definedName name="_xlnm.Print_Area" localSheetId="5">'Ленина 3'!$A$1:$E$106</definedName>
    <definedName name="_xlnm.Print_Area" localSheetId="6">'Ленина 3а'!$A$1:$E$106</definedName>
    <definedName name="_xlnm.Print_Area" localSheetId="7">'Ленина 5'!$A$1:$E$106</definedName>
    <definedName name="_xlnm.Print_Area" localSheetId="8">'Ленина 7'!$A$1:$E$106</definedName>
    <definedName name="_xlnm.Print_Area" localSheetId="9">'Ленина 9'!$A$1:$E$106</definedName>
    <definedName name="_xlnm.Print_Area" localSheetId="22">'Лермонтова 54'!$A$1:$E$108</definedName>
    <definedName name="_xlnm.Print_Area" localSheetId="21">'Лермонтова 56'!$A$1:$E$108</definedName>
    <definedName name="_xlnm.Print_Area" localSheetId="20">'Лермонтова 58'!$A$1:$E$108</definedName>
    <definedName name="_xlnm.Print_Area" localSheetId="18">'Лермонтова 60'!$A$1:$E$108</definedName>
    <definedName name="_xlnm.Print_Area" localSheetId="19">'Лермонтова 62'!$A$1:$E$108</definedName>
    <definedName name="_xlnm.Print_Area" localSheetId="23">'Лермонтова 64'!$A$1:$E$108</definedName>
    <definedName name="_xlnm.Print_Area" localSheetId="0">'Победы 64'!$A$1:$E$108</definedName>
    <definedName name="_xlnm.Print_Area" localSheetId="30">'СЮлаева 12'!$A$1:$E$108</definedName>
    <definedName name="_xlnm.Print_Area" localSheetId="29">'СЮлаева 14'!$A$1:$E$108</definedName>
    <definedName name="_xlnm.Print_Area" localSheetId="31">'СЮлаева 8'!$A$1:$E$108</definedName>
    <definedName name="_xlnm.Print_Area" localSheetId="24">'Шоферская 1'!$A$1:$E$108</definedName>
    <definedName name="_xlnm.Print_Area" localSheetId="26">'Шоферская 11'!$A$1:$E$108</definedName>
    <definedName name="_xlnm.Print_Area" localSheetId="27">'Шоферская 13'!$A$1:$E$108</definedName>
    <definedName name="_xlnm.Print_Area" localSheetId="25">'Шоферская 7'!$A$1:$E$108</definedName>
    <definedName name="_xlnm.Print_Area" localSheetId="28">'Энергетическая 2'!$A$1:$E$108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33" l="1"/>
  <c r="D36" i="33" s="1"/>
  <c r="E82" i="33"/>
  <c r="D15" i="33"/>
  <c r="D20" i="33" s="1"/>
  <c r="D23" i="33" s="1"/>
  <c r="D13" i="33"/>
  <c r="D27" i="33" s="1"/>
  <c r="D26" i="22"/>
  <c r="D26" i="32"/>
  <c r="E82" i="32"/>
  <c r="E69" i="32"/>
  <c r="D15" i="32"/>
  <c r="D20" i="32" s="1"/>
  <c r="D23" i="32" s="1"/>
  <c r="D13" i="32"/>
  <c r="D27" i="32" s="1"/>
  <c r="D26" i="31"/>
  <c r="E82" i="31"/>
  <c r="E69" i="31"/>
  <c r="D15" i="31"/>
  <c r="D20" i="31" s="1"/>
  <c r="D23" i="31" s="1"/>
  <c r="D13" i="31"/>
  <c r="D27" i="31" s="1"/>
  <c r="D26" i="30"/>
  <c r="E82" i="30"/>
  <c r="E69" i="30"/>
  <c r="D15" i="30"/>
  <c r="D20" i="30" s="1"/>
  <c r="D23" i="30" s="1"/>
  <c r="D13" i="30"/>
  <c r="D27" i="30" s="1"/>
  <c r="D26" i="29"/>
  <c r="E82" i="29"/>
  <c r="D15" i="29"/>
  <c r="D20" i="29" s="1"/>
  <c r="D23" i="29" s="1"/>
  <c r="D13" i="29"/>
  <c r="D12" i="29" s="1"/>
  <c r="D26" i="28"/>
  <c r="E82" i="28"/>
  <c r="D15" i="28"/>
  <c r="D20" i="28" s="1"/>
  <c r="D23" i="28" s="1"/>
  <c r="D13" i="28"/>
  <c r="D27" i="28" s="1"/>
  <c r="D26" i="27"/>
  <c r="E82" i="27"/>
  <c r="D15" i="27"/>
  <c r="D20" i="27" s="1"/>
  <c r="D23" i="27" s="1"/>
  <c r="D13" i="27"/>
  <c r="D27" i="27" s="1"/>
  <c r="D26" i="26"/>
  <c r="E82" i="26"/>
  <c r="D15" i="26"/>
  <c r="D20" i="26" s="1"/>
  <c r="D23" i="26" s="1"/>
  <c r="D13" i="26"/>
  <c r="D27" i="26" s="1"/>
  <c r="D12" i="26"/>
  <c r="D32" i="26" s="1"/>
  <c r="E72" i="26" s="1"/>
  <c r="D30" i="33" l="1"/>
  <c r="E60" i="33" s="1"/>
  <c r="D29" i="33"/>
  <c r="E57" i="33" s="1"/>
  <c r="D28" i="33"/>
  <c r="E53" i="33" s="1"/>
  <c r="E49" i="33"/>
  <c r="D12" i="33"/>
  <c r="D12" i="32"/>
  <c r="D32" i="32" s="1"/>
  <c r="E72" i="32" s="1"/>
  <c r="D29" i="32"/>
  <c r="E57" i="32" s="1"/>
  <c r="D28" i="32"/>
  <c r="E53" i="32" s="1"/>
  <c r="E49" i="32"/>
  <c r="D30" i="32"/>
  <c r="E60" i="32" s="1"/>
  <c r="E49" i="31"/>
  <c r="D29" i="31"/>
  <c r="E57" i="31" s="1"/>
  <c r="D28" i="31"/>
  <c r="E53" i="31" s="1"/>
  <c r="D30" i="31"/>
  <c r="E60" i="31" s="1"/>
  <c r="D12" i="31"/>
  <c r="D12" i="30"/>
  <c r="D31" i="30" s="1"/>
  <c r="E62" i="30" s="1"/>
  <c r="D30" i="30"/>
  <c r="E60" i="30" s="1"/>
  <c r="D29" i="30"/>
  <c r="E57" i="30" s="1"/>
  <c r="D28" i="30"/>
  <c r="E53" i="30" s="1"/>
  <c r="E49" i="30"/>
  <c r="D32" i="29"/>
  <c r="E72" i="29" s="1"/>
  <c r="D31" i="29"/>
  <c r="E62" i="29" s="1"/>
  <c r="D33" i="29"/>
  <c r="E40" i="29"/>
  <c r="D35" i="29"/>
  <c r="D27" i="29"/>
  <c r="D30" i="28"/>
  <c r="E60" i="28" s="1"/>
  <c r="D29" i="28"/>
  <c r="E57" i="28" s="1"/>
  <c r="D28" i="28"/>
  <c r="E53" i="28" s="1"/>
  <c r="E49" i="28"/>
  <c r="D12" i="28"/>
  <c r="D30" i="27"/>
  <c r="E60" i="27" s="1"/>
  <c r="D29" i="27"/>
  <c r="E57" i="27" s="1"/>
  <c r="D28" i="27"/>
  <c r="E53" i="27" s="1"/>
  <c r="E49" i="27"/>
  <c r="D12" i="27"/>
  <c r="D28" i="26"/>
  <c r="E53" i="26" s="1"/>
  <c r="E49" i="26"/>
  <c r="D29" i="26"/>
  <c r="E57" i="26" s="1"/>
  <c r="D30" i="26"/>
  <c r="E60" i="26" s="1"/>
  <c r="D33" i="26"/>
  <c r="D35" i="26"/>
  <c r="D31" i="26"/>
  <c r="E62" i="26" s="1"/>
  <c r="E40" i="26"/>
  <c r="D31" i="33" l="1"/>
  <c r="E62" i="33" s="1"/>
  <c r="D35" i="33"/>
  <c r="E40" i="33"/>
  <c r="D33" i="33"/>
  <c r="D32" i="33"/>
  <c r="E72" i="33" s="1"/>
  <c r="D31" i="32"/>
  <c r="E62" i="32" s="1"/>
  <c r="E40" i="32"/>
  <c r="D33" i="32"/>
  <c r="D36" i="32"/>
  <c r="E40" i="31"/>
  <c r="D33" i="31"/>
  <c r="D32" i="31"/>
  <c r="E72" i="31" s="1"/>
  <c r="D31" i="31"/>
  <c r="E62" i="31" s="1"/>
  <c r="E40" i="30"/>
  <c r="D32" i="30"/>
  <c r="E72" i="30" s="1"/>
  <c r="D33" i="30"/>
  <c r="D30" i="29"/>
  <c r="E60" i="29" s="1"/>
  <c r="D29" i="29"/>
  <c r="E57" i="29" s="1"/>
  <c r="D28" i="29"/>
  <c r="E53" i="29" s="1"/>
  <c r="E49" i="29"/>
  <c r="E69" i="29"/>
  <c r="D36" i="29"/>
  <c r="D32" i="28"/>
  <c r="E72" i="28" s="1"/>
  <c r="D31" i="28"/>
  <c r="E62" i="28" s="1"/>
  <c r="E40" i="28"/>
  <c r="D33" i="28"/>
  <c r="D35" i="28"/>
  <c r="D32" i="27"/>
  <c r="E72" i="27" s="1"/>
  <c r="D31" i="27"/>
  <c r="E62" i="27" s="1"/>
  <c r="D33" i="27"/>
  <c r="E40" i="27"/>
  <c r="E69" i="26"/>
  <c r="D36" i="26"/>
  <c r="E69" i="33" l="1"/>
  <c r="D36" i="31"/>
  <c r="D36" i="30"/>
  <c r="E69" i="28"/>
  <c r="D36" i="28"/>
  <c r="E69" i="27"/>
  <c r="D36" i="27"/>
  <c r="D26" i="24" l="1"/>
  <c r="E82" i="24"/>
  <c r="D15" i="24"/>
  <c r="D20" i="24" s="1"/>
  <c r="D23" i="24" s="1"/>
  <c r="D13" i="24"/>
  <c r="D27" i="24" s="1"/>
  <c r="D12" i="24"/>
  <c r="D31" i="24" s="1"/>
  <c r="E62" i="24" s="1"/>
  <c r="D26" i="23"/>
  <c r="E82" i="23"/>
  <c r="D32" i="23"/>
  <c r="E72" i="23" s="1"/>
  <c r="D31" i="23"/>
  <c r="E62" i="23" s="1"/>
  <c r="D15" i="23"/>
  <c r="D20" i="23" s="1"/>
  <c r="D23" i="23" s="1"/>
  <c r="D13" i="23"/>
  <c r="D27" i="23" s="1"/>
  <c r="D12" i="23"/>
  <c r="D26" i="21"/>
  <c r="D35" i="21"/>
  <c r="E69" i="21" s="1"/>
  <c r="D26" i="20"/>
  <c r="D35" i="20"/>
  <c r="E69" i="20" s="1"/>
  <c r="D35" i="18"/>
  <c r="D26" i="19"/>
  <c r="D33" i="19"/>
  <c r="D35" i="10"/>
  <c r="E82" i="22"/>
  <c r="D15" i="22"/>
  <c r="D20" i="22" s="1"/>
  <c r="D23" i="22" s="1"/>
  <c r="D13" i="22"/>
  <c r="D27" i="22" s="1"/>
  <c r="E82" i="21"/>
  <c r="D15" i="21"/>
  <c r="D20" i="21" s="1"/>
  <c r="D23" i="21" s="1"/>
  <c r="D13" i="21"/>
  <c r="D12" i="21" s="1"/>
  <c r="E82" i="20"/>
  <c r="D15" i="20"/>
  <c r="D20" i="20" s="1"/>
  <c r="D23" i="20" s="1"/>
  <c r="D13" i="20"/>
  <c r="D27" i="20" s="1"/>
  <c r="E82" i="19"/>
  <c r="E69" i="19"/>
  <c r="D15" i="19"/>
  <c r="D20" i="19" s="1"/>
  <c r="D23" i="19" s="1"/>
  <c r="D13" i="19"/>
  <c r="D27" i="19" s="1"/>
  <c r="D26" i="18"/>
  <c r="D15" i="18"/>
  <c r="D20" i="18" s="1"/>
  <c r="D23" i="18" s="1"/>
  <c r="E82" i="18"/>
  <c r="D13" i="18"/>
  <c r="D12" i="18" s="1"/>
  <c r="D26" i="17"/>
  <c r="E82" i="17"/>
  <c r="D15" i="17"/>
  <c r="D20" i="17" s="1"/>
  <c r="D23" i="17" s="1"/>
  <c r="D13" i="17"/>
  <c r="D12" i="17" s="1"/>
  <c r="D26" i="16"/>
  <c r="D15" i="16"/>
  <c r="E82" i="16"/>
  <c r="D20" i="16"/>
  <c r="D23" i="16" s="1"/>
  <c r="D13" i="16"/>
  <c r="D12" i="16" s="1"/>
  <c r="D26" i="15"/>
  <c r="E82" i="15"/>
  <c r="D20" i="15"/>
  <c r="D23" i="15" s="1"/>
  <c r="D13" i="15"/>
  <c r="D27" i="15" s="1"/>
  <c r="D26" i="14"/>
  <c r="E82" i="14"/>
  <c r="D20" i="14"/>
  <c r="D23" i="14" s="1"/>
  <c r="D13" i="14"/>
  <c r="D27" i="14" s="1"/>
  <c r="D26" i="13"/>
  <c r="E82" i="13"/>
  <c r="D20" i="13"/>
  <c r="D23" i="13" s="1"/>
  <c r="D13" i="13"/>
  <c r="D12" i="13" s="1"/>
  <c r="E82" i="12"/>
  <c r="D20" i="12"/>
  <c r="D23" i="12" s="1"/>
  <c r="D13" i="12"/>
  <c r="D27" i="12" s="1"/>
  <c r="E49" i="12" s="1"/>
  <c r="D12" i="12"/>
  <c r="D35" i="12" s="1"/>
  <c r="E82" i="11"/>
  <c r="D20" i="11"/>
  <c r="D23" i="11" s="1"/>
  <c r="D13" i="11"/>
  <c r="D27" i="11" s="1"/>
  <c r="E82" i="10"/>
  <c r="D20" i="10"/>
  <c r="D23" i="10" s="1"/>
  <c r="D13" i="10"/>
  <c r="D27" i="10" s="1"/>
  <c r="E82" i="9"/>
  <c r="D20" i="9"/>
  <c r="D23" i="9" s="1"/>
  <c r="D13" i="9"/>
  <c r="D27" i="9" s="1"/>
  <c r="E82" i="8"/>
  <c r="D20" i="8"/>
  <c r="D23" i="8" s="1"/>
  <c r="D13" i="8"/>
  <c r="D12" i="8" s="1"/>
  <c r="D26" i="8" s="1"/>
  <c r="E82" i="7"/>
  <c r="D20" i="7"/>
  <c r="D23" i="7" s="1"/>
  <c r="D13" i="7"/>
  <c r="D12" i="7" s="1"/>
  <c r="D26" i="7" s="1"/>
  <c r="E82" i="6"/>
  <c r="D20" i="6"/>
  <c r="D23" i="6" s="1"/>
  <c r="D13" i="6"/>
  <c r="D12" i="6" s="1"/>
  <c r="D26" i="6" s="1"/>
  <c r="E82" i="5"/>
  <c r="D20" i="5"/>
  <c r="D23" i="5" s="1"/>
  <c r="D13" i="5"/>
  <c r="D12" i="5" s="1"/>
  <c r="D26" i="5" s="1"/>
  <c r="E82" i="4"/>
  <c r="D20" i="4"/>
  <c r="D23" i="4" s="1"/>
  <c r="D13" i="4"/>
  <c r="D27" i="4" s="1"/>
  <c r="D15" i="3"/>
  <c r="D20" i="3" s="1"/>
  <c r="D23" i="3" s="1"/>
  <c r="D14" i="3"/>
  <c r="D20" i="1"/>
  <c r="E82" i="3"/>
  <c r="D27" i="3"/>
  <c r="D29" i="3" s="1"/>
  <c r="E57" i="3" s="1"/>
  <c r="D13" i="3"/>
  <c r="D12" i="3" s="1"/>
  <c r="E82" i="2"/>
  <c r="D20" i="2"/>
  <c r="D23" i="2" s="1"/>
  <c r="D13" i="2"/>
  <c r="D27" i="2" s="1"/>
  <c r="D29" i="24" l="1"/>
  <c r="E57" i="24" s="1"/>
  <c r="D28" i="24"/>
  <c r="E53" i="24" s="1"/>
  <c r="E49" i="24"/>
  <c r="D30" i="24"/>
  <c r="E60" i="24" s="1"/>
  <c r="D33" i="24"/>
  <c r="D35" i="24"/>
  <c r="D32" i="24"/>
  <c r="E72" i="24" s="1"/>
  <c r="E40" i="24"/>
  <c r="E40" i="23"/>
  <c r="D28" i="23"/>
  <c r="E53" i="23" s="1"/>
  <c r="E49" i="23"/>
  <c r="D30" i="23"/>
  <c r="E60" i="23" s="1"/>
  <c r="D29" i="23"/>
  <c r="E57" i="23" s="1"/>
  <c r="D33" i="23"/>
  <c r="D35" i="23"/>
  <c r="D30" i="22"/>
  <c r="E60" i="22" s="1"/>
  <c r="D28" i="22"/>
  <c r="E53" i="22" s="1"/>
  <c r="D29" i="22"/>
  <c r="E57" i="22" s="1"/>
  <c r="E49" i="22"/>
  <c r="D12" i="22"/>
  <c r="D31" i="21"/>
  <c r="E62" i="21" s="1"/>
  <c r="E40" i="21"/>
  <c r="D32" i="21"/>
  <c r="E72" i="21" s="1"/>
  <c r="D33" i="21"/>
  <c r="D27" i="21"/>
  <c r="D30" i="20"/>
  <c r="E60" i="20" s="1"/>
  <c r="D29" i="20"/>
  <c r="E57" i="20" s="1"/>
  <c r="E49" i="20"/>
  <c r="D28" i="20"/>
  <c r="E53" i="20" s="1"/>
  <c r="D12" i="20"/>
  <c r="E49" i="19"/>
  <c r="D30" i="19"/>
  <c r="E60" i="19" s="1"/>
  <c r="D29" i="19"/>
  <c r="E57" i="19" s="1"/>
  <c r="D28" i="19"/>
  <c r="E53" i="19" s="1"/>
  <c r="D12" i="19"/>
  <c r="D32" i="18"/>
  <c r="E72" i="18" s="1"/>
  <c r="D33" i="18"/>
  <c r="D31" i="18"/>
  <c r="E62" i="18" s="1"/>
  <c r="D27" i="18"/>
  <c r="E40" i="18"/>
  <c r="D32" i="17"/>
  <c r="E72" i="17" s="1"/>
  <c r="D31" i="17"/>
  <c r="E62" i="17" s="1"/>
  <c r="D35" i="17"/>
  <c r="E40" i="17"/>
  <c r="D33" i="17"/>
  <c r="D27" i="17"/>
  <c r="D31" i="16"/>
  <c r="E62" i="16" s="1"/>
  <c r="D33" i="16"/>
  <c r="D32" i="16"/>
  <c r="E72" i="16" s="1"/>
  <c r="E40" i="16"/>
  <c r="D35" i="16"/>
  <c r="D27" i="16"/>
  <c r="D30" i="15"/>
  <c r="E60" i="15" s="1"/>
  <c r="D29" i="15"/>
  <c r="E57" i="15" s="1"/>
  <c r="D28" i="15"/>
  <c r="E53" i="15" s="1"/>
  <c r="E49" i="15"/>
  <c r="D12" i="15"/>
  <c r="D30" i="14"/>
  <c r="E60" i="14" s="1"/>
  <c r="D29" i="14"/>
  <c r="E57" i="14" s="1"/>
  <c r="D28" i="14"/>
  <c r="E53" i="14" s="1"/>
  <c r="E49" i="14"/>
  <c r="D12" i="14"/>
  <c r="D12" i="9"/>
  <c r="D35" i="9" s="1"/>
  <c r="D26" i="3"/>
  <c r="D33" i="3"/>
  <c r="D26" i="12"/>
  <c r="D33" i="13"/>
  <c r="D32" i="13"/>
  <c r="E72" i="13" s="1"/>
  <c r="D31" i="13"/>
  <c r="E62" i="13" s="1"/>
  <c r="E40" i="13"/>
  <c r="D35" i="13"/>
  <c r="D27" i="13"/>
  <c r="D31" i="12"/>
  <c r="E62" i="12" s="1"/>
  <c r="D33" i="12"/>
  <c r="D36" i="12" s="1"/>
  <c r="D32" i="12"/>
  <c r="E72" i="12" s="1"/>
  <c r="E40" i="12"/>
  <c r="E69" i="12"/>
  <c r="D28" i="12"/>
  <c r="E53" i="12" s="1"/>
  <c r="D30" i="12"/>
  <c r="E60" i="12" s="1"/>
  <c r="D29" i="12"/>
  <c r="E57" i="12" s="1"/>
  <c r="D29" i="11"/>
  <c r="E57" i="11" s="1"/>
  <c r="E49" i="11"/>
  <c r="D30" i="11"/>
  <c r="E60" i="11" s="1"/>
  <c r="D28" i="11"/>
  <c r="E53" i="11" s="1"/>
  <c r="D12" i="11"/>
  <c r="D26" i="11" s="1"/>
  <c r="D30" i="10"/>
  <c r="E60" i="10" s="1"/>
  <c r="D29" i="10"/>
  <c r="E57" i="10" s="1"/>
  <c r="D28" i="10"/>
  <c r="E53" i="10" s="1"/>
  <c r="E49" i="10"/>
  <c r="D12" i="10"/>
  <c r="D26" i="10" s="1"/>
  <c r="D30" i="9"/>
  <c r="E60" i="9" s="1"/>
  <c r="D29" i="9"/>
  <c r="E57" i="9" s="1"/>
  <c r="D28" i="9"/>
  <c r="E53" i="9" s="1"/>
  <c r="E49" i="9"/>
  <c r="D33" i="8"/>
  <c r="D32" i="8"/>
  <c r="E72" i="8" s="1"/>
  <c r="D31" i="8"/>
  <c r="E62" i="8" s="1"/>
  <c r="E40" i="8"/>
  <c r="D35" i="8"/>
  <c r="D27" i="8"/>
  <c r="D33" i="7"/>
  <c r="D32" i="7"/>
  <c r="E72" i="7" s="1"/>
  <c r="D31" i="7"/>
  <c r="E62" i="7" s="1"/>
  <c r="D35" i="7"/>
  <c r="E40" i="7"/>
  <c r="D27" i="7"/>
  <c r="D33" i="6"/>
  <c r="D31" i="6"/>
  <c r="E62" i="6" s="1"/>
  <c r="E40" i="6"/>
  <c r="D32" i="6"/>
  <c r="E72" i="6" s="1"/>
  <c r="D35" i="6"/>
  <c r="D27" i="6"/>
  <c r="D33" i="5"/>
  <c r="D32" i="5"/>
  <c r="E72" i="5" s="1"/>
  <c r="D31" i="5"/>
  <c r="E62" i="5" s="1"/>
  <c r="E40" i="5"/>
  <c r="D35" i="5"/>
  <c r="D27" i="5"/>
  <c r="D30" i="4"/>
  <c r="E60" i="4" s="1"/>
  <c r="D29" i="4"/>
  <c r="E57" i="4" s="1"/>
  <c r="D28" i="4"/>
  <c r="E53" i="4" s="1"/>
  <c r="E49" i="4"/>
  <c r="D12" i="4"/>
  <c r="D26" i="4" s="1"/>
  <c r="E40" i="3"/>
  <c r="D35" i="3"/>
  <c r="D30" i="3"/>
  <c r="E60" i="3" s="1"/>
  <c r="D31" i="3"/>
  <c r="E62" i="3" s="1"/>
  <c r="D32" i="3"/>
  <c r="E72" i="3" s="1"/>
  <c r="E49" i="3"/>
  <c r="D28" i="3"/>
  <c r="E53" i="3" s="1"/>
  <c r="D30" i="2"/>
  <c r="E60" i="2" s="1"/>
  <c r="D29" i="2"/>
  <c r="E57" i="2" s="1"/>
  <c r="E49" i="2"/>
  <c r="D28" i="2"/>
  <c r="E53" i="2" s="1"/>
  <c r="D12" i="2"/>
  <c r="D26" i="2" s="1"/>
  <c r="D35" i="22" l="1"/>
  <c r="E69" i="22" s="1"/>
  <c r="D36" i="24"/>
  <c r="E69" i="24"/>
  <c r="D36" i="23"/>
  <c r="E69" i="23"/>
  <c r="E40" i="22"/>
  <c r="D33" i="22"/>
  <c r="D32" i="22"/>
  <c r="E72" i="22" s="1"/>
  <c r="D31" i="22"/>
  <c r="E62" i="22" s="1"/>
  <c r="D30" i="21"/>
  <c r="E60" i="21" s="1"/>
  <c r="D29" i="21"/>
  <c r="E57" i="21" s="1"/>
  <c r="D28" i="21"/>
  <c r="E53" i="21" s="1"/>
  <c r="E49" i="21"/>
  <c r="D36" i="21"/>
  <c r="D31" i="20"/>
  <c r="E62" i="20" s="1"/>
  <c r="E40" i="20"/>
  <c r="D33" i="20"/>
  <c r="D32" i="20"/>
  <c r="E72" i="20" s="1"/>
  <c r="E40" i="19"/>
  <c r="D32" i="19"/>
  <c r="E72" i="19" s="1"/>
  <c r="D31" i="19"/>
  <c r="E62" i="19" s="1"/>
  <c r="D28" i="18"/>
  <c r="E53" i="18" s="1"/>
  <c r="E49" i="18"/>
  <c r="D30" i="18"/>
  <c r="E60" i="18" s="1"/>
  <c r="D29" i="18"/>
  <c r="E57" i="18" s="1"/>
  <c r="E69" i="18"/>
  <c r="D36" i="18"/>
  <c r="D30" i="17"/>
  <c r="E60" i="17" s="1"/>
  <c r="D29" i="17"/>
  <c r="E57" i="17" s="1"/>
  <c r="D28" i="17"/>
  <c r="E53" i="17" s="1"/>
  <c r="E49" i="17"/>
  <c r="E69" i="17"/>
  <c r="D36" i="17"/>
  <c r="D30" i="16"/>
  <c r="E60" i="16" s="1"/>
  <c r="D29" i="16"/>
  <c r="E57" i="16" s="1"/>
  <c r="D28" i="16"/>
  <c r="E53" i="16" s="1"/>
  <c r="E49" i="16"/>
  <c r="E69" i="16"/>
  <c r="D36" i="16"/>
  <c r="D32" i="15"/>
  <c r="E72" i="15" s="1"/>
  <c r="D33" i="15"/>
  <c r="D31" i="15"/>
  <c r="E62" i="15" s="1"/>
  <c r="D35" i="15"/>
  <c r="E40" i="15"/>
  <c r="D32" i="14"/>
  <c r="E72" i="14" s="1"/>
  <c r="D31" i="14"/>
  <c r="E62" i="14" s="1"/>
  <c r="D33" i="14"/>
  <c r="D35" i="14"/>
  <c r="E40" i="14"/>
  <c r="D31" i="9"/>
  <c r="E62" i="9" s="1"/>
  <c r="D26" i="9"/>
  <c r="E40" i="9" s="1"/>
  <c r="D33" i="9"/>
  <c r="D32" i="9"/>
  <c r="E72" i="9" s="1"/>
  <c r="D36" i="3"/>
  <c r="D30" i="13"/>
  <c r="E60" i="13" s="1"/>
  <c r="D29" i="13"/>
  <c r="E57" i="13" s="1"/>
  <c r="D28" i="13"/>
  <c r="E53" i="13" s="1"/>
  <c r="E49" i="13"/>
  <c r="E69" i="13"/>
  <c r="D36" i="13"/>
  <c r="D33" i="11"/>
  <c r="D32" i="11"/>
  <c r="E72" i="11" s="1"/>
  <c r="E40" i="11"/>
  <c r="D35" i="11"/>
  <c r="D31" i="11"/>
  <c r="E62" i="11" s="1"/>
  <c r="D33" i="10"/>
  <c r="D32" i="10"/>
  <c r="E72" i="10" s="1"/>
  <c r="D31" i="10"/>
  <c r="E62" i="10" s="1"/>
  <c r="E40" i="10"/>
  <c r="E69" i="9"/>
  <c r="D30" i="8"/>
  <c r="E60" i="8" s="1"/>
  <c r="D29" i="8"/>
  <c r="E57" i="8" s="1"/>
  <c r="E49" i="8"/>
  <c r="D28" i="8"/>
  <c r="E53" i="8" s="1"/>
  <c r="E69" i="8"/>
  <c r="D36" i="8"/>
  <c r="D30" i="7"/>
  <c r="E60" i="7" s="1"/>
  <c r="D29" i="7"/>
  <c r="E57" i="7" s="1"/>
  <c r="D28" i="7"/>
  <c r="E53" i="7" s="1"/>
  <c r="E49" i="7"/>
  <c r="E69" i="7"/>
  <c r="D36" i="7"/>
  <c r="E69" i="6"/>
  <c r="D36" i="6"/>
  <c r="D30" i="6"/>
  <c r="E60" i="6" s="1"/>
  <c r="D29" i="6"/>
  <c r="E57" i="6" s="1"/>
  <c r="D28" i="6"/>
  <c r="E53" i="6" s="1"/>
  <c r="E49" i="6"/>
  <c r="E69" i="5"/>
  <c r="D36" i="5"/>
  <c r="D30" i="5"/>
  <c r="E60" i="5" s="1"/>
  <c r="D29" i="5"/>
  <c r="E57" i="5" s="1"/>
  <c r="D28" i="5"/>
  <c r="E53" i="5" s="1"/>
  <c r="E49" i="5"/>
  <c r="D32" i="4"/>
  <c r="E72" i="4" s="1"/>
  <c r="D31" i="4"/>
  <c r="E62" i="4" s="1"/>
  <c r="D33" i="4"/>
  <c r="E40" i="4"/>
  <c r="D35" i="4"/>
  <c r="E69" i="3"/>
  <c r="D31" i="2"/>
  <c r="E62" i="2" s="1"/>
  <c r="E40" i="2"/>
  <c r="D32" i="2"/>
  <c r="E72" i="2" s="1"/>
  <c r="D35" i="2"/>
  <c r="D33" i="2"/>
  <c r="D36" i="22" l="1"/>
  <c r="D36" i="20"/>
  <c r="D36" i="19"/>
  <c r="D36" i="15"/>
  <c r="E69" i="15"/>
  <c r="E69" i="14"/>
  <c r="D36" i="14"/>
  <c r="D36" i="9"/>
  <c r="D36" i="2"/>
  <c r="E69" i="11"/>
  <c r="D36" i="11"/>
  <c r="E69" i="10"/>
  <c r="D36" i="10"/>
  <c r="E69" i="4"/>
  <c r="D36" i="4"/>
  <c r="E69" i="2"/>
  <c r="E82" i="1" l="1"/>
  <c r="D13" i="1"/>
  <c r="D27" i="1" s="1"/>
  <c r="D23" i="1"/>
  <c r="E49" i="1" l="1"/>
  <c r="D29" i="1"/>
  <c r="E57" i="1" s="1"/>
  <c r="D12" i="1"/>
  <c r="D28" i="1"/>
  <c r="E53" i="1" s="1"/>
  <c r="D30" i="1"/>
  <c r="E60" i="1" s="1"/>
  <c r="D32" i="1" l="1"/>
  <c r="E72" i="1" s="1"/>
  <c r="D35" i="1"/>
  <c r="D26" i="1"/>
  <c r="E40" i="1" s="1"/>
  <c r="D33" i="1"/>
  <c r="D31" i="1"/>
  <c r="E62" i="1" s="1"/>
  <c r="D36" i="1" l="1"/>
  <c r="E69" i="1"/>
</calcChain>
</file>

<file path=xl/sharedStrings.xml><?xml version="1.0" encoding="utf-8"?>
<sst xmlns="http://schemas.openxmlformats.org/spreadsheetml/2006/main" count="6434" uniqueCount="179">
  <si>
    <r>
      <rPr>
        <b/>
        <i/>
        <sz val="8"/>
        <rFont val="Cambria"/>
        <family val="1"/>
      </rPr>
      <t>1. Отчетный период</t>
    </r>
  </si>
  <si>
    <r>
      <rPr>
        <sz val="7.5"/>
        <rFont val="Cambria"/>
        <family val="1"/>
      </rPr>
      <t>Дата заполнения/внесения изменений</t>
    </r>
  </si>
  <si>
    <r>
      <rPr>
        <b/>
        <i/>
        <sz val="7.5"/>
        <rFont val="Cambria"/>
        <family val="1"/>
      </rPr>
      <t>год</t>
    </r>
  </si>
  <si>
    <r>
      <rPr>
        <sz val="7.5"/>
        <rFont val="Cambria"/>
        <family val="1"/>
      </rPr>
      <t>Дата начала отчетного периода</t>
    </r>
  </si>
  <si>
    <r>
      <rPr>
        <sz val="7.5"/>
        <rFont val="Cambria"/>
        <family val="1"/>
      </rPr>
      <t>Дата конца отчетного периода</t>
    </r>
  </si>
  <si>
    <r>
      <rPr>
        <b/>
        <i/>
        <sz val="8"/>
        <rFont val="Cambria"/>
        <family val="1"/>
      </rPr>
      <t>2. Общая информация о выполняемых работах (оказываемых услугах) по содержанию и текущему ремонту общего имущества</t>
    </r>
  </si>
  <si>
    <r>
      <rPr>
        <sz val="7.5"/>
        <rFont val="Cambria"/>
        <family val="1"/>
      </rPr>
      <t>Авансовые платежи потребителей (на начало периода)</t>
    </r>
  </si>
  <si>
    <r>
      <rPr>
        <sz val="7.5"/>
        <rFont val="Cambria"/>
        <family val="1"/>
      </rPr>
      <t>руб.</t>
    </r>
  </si>
  <si>
    <r>
      <rPr>
        <sz val="7.5"/>
        <rFont val="Cambria"/>
        <family val="1"/>
      </rPr>
      <t>Переходящие остатки денежных средств (на начало периода)</t>
    </r>
  </si>
  <si>
    <r>
      <rPr>
        <i/>
        <sz val="7.5"/>
        <rFont val="Cambria"/>
        <family val="1"/>
      </rPr>
      <t>руб.</t>
    </r>
  </si>
  <si>
    <r>
      <rPr>
        <sz val="7.5"/>
        <rFont val="Cambria"/>
        <family val="1"/>
      </rPr>
      <t>Задолженность потребителей (на начало периода)</t>
    </r>
  </si>
  <si>
    <r>
      <rPr>
        <b/>
        <sz val="7.5"/>
        <rFont val="Cambria"/>
        <family val="1"/>
      </rPr>
      <t>Начислено за услуги (работы) по содержанию и текущему ремонту, в т.ч.:</t>
    </r>
  </si>
  <si>
    <r>
      <rPr>
        <b/>
        <i/>
        <sz val="7.5"/>
        <rFont val="Cambria"/>
        <family val="1"/>
      </rPr>
      <t>руб.</t>
    </r>
  </si>
  <si>
    <r>
      <rPr>
        <sz val="7.5"/>
        <rFont val="Cambria"/>
        <family val="1"/>
      </rPr>
      <t>-за услуги управления</t>
    </r>
  </si>
  <si>
    <r>
      <rPr>
        <b/>
        <sz val="7.5"/>
        <rFont val="Cambria"/>
        <family val="1"/>
      </rPr>
      <t>Получено денежных средств, в т.ч.:</t>
    </r>
  </si>
  <si>
    <r>
      <rPr>
        <sz val="7.5"/>
        <rFont val="Cambria"/>
        <family val="1"/>
      </rPr>
      <t>-денежных средств от собственников/нанимателей помещений</t>
    </r>
  </si>
  <si>
    <r>
      <rPr>
        <sz val="7.5"/>
        <rFont val="Cambria"/>
        <family val="1"/>
      </rPr>
      <t>-целевых взносов от собственников/нанимателей помещений</t>
    </r>
  </si>
  <si>
    <r>
      <rPr>
        <sz val="7.5"/>
        <rFont val="Cambria"/>
        <family val="1"/>
      </rPr>
      <t>-субсидий</t>
    </r>
  </si>
  <si>
    <r>
      <rPr>
        <sz val="7.5"/>
        <rFont val="Cambria"/>
        <family val="1"/>
      </rPr>
      <t>-денежных средств от использования общего имущества</t>
    </r>
  </si>
  <si>
    <r>
      <rPr>
        <sz val="7.5"/>
        <rFont val="Cambria"/>
        <family val="1"/>
      </rPr>
      <t>-прочие поступления</t>
    </r>
  </si>
  <si>
    <r>
      <rPr>
        <b/>
        <sz val="7.5"/>
        <rFont val="Cambria"/>
        <family val="1"/>
      </rPr>
      <t>Всего денежных средств с учетом остатков</t>
    </r>
  </si>
  <si>
    <r>
      <rPr>
        <sz val="7.5"/>
        <rFont val="Cambria"/>
        <family val="1"/>
      </rPr>
      <t>Авансовые платежи потребителей (на конец период)</t>
    </r>
  </si>
  <si>
    <r>
      <rPr>
        <i/>
        <sz val="7.5"/>
        <rFont val="Cambria"/>
        <family val="1"/>
      </rPr>
      <t>-</t>
    </r>
  </si>
  <si>
    <r>
      <rPr>
        <sz val="7.5"/>
        <rFont val="Cambria"/>
        <family val="1"/>
      </rPr>
      <t>Переходящие остатки денежных средств (на конец периода)</t>
    </r>
  </si>
  <si>
    <r>
      <rPr>
        <sz val="7.5"/>
        <rFont val="Cambria"/>
        <family val="1"/>
      </rPr>
      <t>Задолженность потребителей (на конец периода)</t>
    </r>
  </si>
  <si>
    <r>
      <rPr>
        <b/>
        <i/>
        <sz val="8"/>
        <rFont val="Cambria"/>
        <family val="1"/>
      </rPr>
      <t>3. Перечень проведенных работ  (оказанныхе услуг) по содержанию и ремонту общего имущества</t>
    </r>
  </si>
  <si>
    <t>Наименование работ (услуг)</t>
  </si>
  <si>
    <r>
      <rPr>
        <sz val="7.5"/>
        <rFont val="Cambria"/>
        <family val="1"/>
      </rPr>
      <t xml:space="preserve">Годовая фактическая стоимость работ (услуг),
</t>
    </r>
    <r>
      <rPr>
        <sz val="7.5"/>
        <rFont val="Cambria"/>
        <family val="1"/>
      </rPr>
      <t>руб.</t>
    </r>
  </si>
  <si>
    <t>Работы и услуги по содержанию и техническому обслуживанию инженерного оборудования и
конструктивных элементов многоквартирного жилого дома</t>
  </si>
  <si>
    <t>руб.</t>
  </si>
  <si>
    <t>Аварийно-диспетчерская служба</t>
  </si>
  <si>
    <t>Услуги расчетного центра</t>
  </si>
  <si>
    <t>Услуги паспортного стола</t>
  </si>
  <si>
    <r>
      <rPr>
        <sz val="7.5"/>
        <rFont val="Times New Roman"/>
        <family val="1"/>
        <charset val="204"/>
      </rPr>
      <t>Техническое обслуживание и ремонт электрооборудования общего имущества многоквартирного
дома</t>
    </r>
  </si>
  <si>
    <t>Текущий ремонт общего имущества МКД</t>
  </si>
  <si>
    <t>Обслуживание придомовой территории</t>
  </si>
  <si>
    <t>Проведение работ по дератизации, дезинсекции</t>
  </si>
  <si>
    <r>
      <rPr>
        <b/>
        <sz val="7.5"/>
        <rFont val="Cambria"/>
        <family val="1"/>
      </rPr>
      <t>Итого расходов</t>
    </r>
  </si>
  <si>
    <r>
      <rPr>
        <b/>
        <i/>
        <sz val="8"/>
        <rFont val="Cambria"/>
        <family val="1"/>
      </rPr>
      <t>4. Детальный перечень проведенных  работ (оказанных услуг) в рамках выбранной работы (услуги)</t>
    </r>
  </si>
  <si>
    <r>
      <rPr>
        <sz val="7"/>
        <rFont val="Cambria"/>
        <family val="1"/>
      </rPr>
      <t>Наименование работы (услуги),выполняемой в рамках указанного раздела работ (услуг)</t>
    </r>
  </si>
  <si>
    <r>
      <rPr>
        <sz val="7"/>
        <rFont val="Cambria"/>
        <family val="1"/>
      </rPr>
      <t>Периодичность выполнения работы (оказания услуги)</t>
    </r>
  </si>
  <si>
    <r>
      <rPr>
        <sz val="7"/>
        <rFont val="Cambria"/>
        <family val="1"/>
      </rPr>
      <t>Единица измерения</t>
    </r>
  </si>
  <si>
    <r>
      <rPr>
        <sz val="7.5"/>
        <rFont val="Cambria"/>
        <family val="1"/>
      </rPr>
      <t xml:space="preserve">Стоимость на
</t>
    </r>
    <r>
      <rPr>
        <sz val="7.5"/>
        <rFont val="Cambria"/>
        <family val="1"/>
      </rPr>
      <t>единицу измерения, руб.</t>
    </r>
  </si>
  <si>
    <r>
      <rPr>
        <b/>
        <i/>
        <sz val="7.5"/>
        <rFont val="Cambria"/>
        <family val="1"/>
      </rPr>
      <t>Работы и услуги по содержанию и техническому обслуживанию инженерного оборудования и конструктивных элементов многоквартирного жилого дома</t>
    </r>
  </si>
  <si>
    <r>
      <rPr>
        <sz val="7.5"/>
        <rFont val="Cambria"/>
        <family val="1"/>
      </rPr>
      <t>Работы,  выполняемые  при  проведении  технических  осмотров  и обходов   отдельных   элементов  и   помещений  многоквартирного дома</t>
    </r>
  </si>
  <si>
    <r>
      <rPr>
        <sz val="7.5"/>
        <rFont val="Cambria"/>
        <family val="1"/>
      </rPr>
      <t>Ежедневно</t>
    </r>
  </si>
  <si>
    <r>
      <rPr>
        <sz val="7.5"/>
        <rFont val="Cambria"/>
        <family val="1"/>
      </rPr>
      <t>кв.м</t>
    </r>
  </si>
  <si>
    <r>
      <rPr>
        <sz val="7.5"/>
        <rFont val="Cambria"/>
        <family val="1"/>
      </rPr>
      <t>Работы, выполняемые при проведении частичных осмотров</t>
    </r>
  </si>
  <si>
    <r>
      <rPr>
        <sz val="7.5"/>
        <rFont val="Cambria"/>
        <family val="1"/>
      </rPr>
      <t xml:space="preserve">Работы, выполняемые  в целях  надлежащего содержания фасадов
</t>
    </r>
    <r>
      <rPr>
        <sz val="7.5"/>
        <rFont val="Cambria"/>
        <family val="1"/>
      </rPr>
      <t>многоквартирных домов</t>
    </r>
  </si>
  <si>
    <r>
      <rPr>
        <sz val="7.5"/>
        <rFont val="Cambria"/>
        <family val="1"/>
      </rPr>
      <t>Работы, выполняемые в целях надлежащего содержания оконных и    дверных    заполнений    помещений,    относящихся    к    общему имуществу в многоквартирном доме</t>
    </r>
  </si>
  <si>
    <r>
      <rPr>
        <sz val="7.5"/>
        <rFont val="Cambria"/>
        <family val="1"/>
      </rPr>
      <t xml:space="preserve">Общие    работы,    выполняемые    для    надлежащего   содержания
</t>
    </r>
    <r>
      <rPr>
        <sz val="7.5"/>
        <rFont val="Cambria"/>
        <family val="1"/>
      </rPr>
      <t>систем     водоснабжения(холодного    и    горячего),    отопления    и водоотведения - запорной арматуры</t>
    </r>
  </si>
  <si>
    <r>
      <rPr>
        <sz val="7.5"/>
        <rFont val="Cambria"/>
        <family val="1"/>
      </rPr>
      <t xml:space="preserve">Регулировка    и    наладка    систем    автоматического    управления
</t>
    </r>
    <r>
      <rPr>
        <sz val="7.5"/>
        <rFont val="Cambria"/>
        <family val="1"/>
      </rPr>
      <t>инженерным оборудованием</t>
    </r>
  </si>
  <si>
    <r>
      <rPr>
        <sz val="7.5"/>
        <rFont val="Cambria"/>
        <family val="1"/>
      </rPr>
      <t>Работы,  выполняемые  в  целях  надлежащего  содержания  систем теплоснабжения (отопление, горячее водоснабжение)</t>
    </r>
  </si>
  <si>
    <r>
      <rPr>
        <sz val="7.5"/>
        <rFont val="Cambria"/>
        <family val="1"/>
      </rPr>
      <t>Проверка и при необходимости очистка кровли от скопления снега и наледи (выполняется только в зимний период)</t>
    </r>
  </si>
  <si>
    <r>
      <rPr>
        <b/>
        <i/>
        <sz val="7.5"/>
        <rFont val="Cambria"/>
        <family val="1"/>
      </rPr>
      <t>Услуги и работы по управлению многоквартирным домом</t>
    </r>
  </si>
  <si>
    <r>
      <rPr>
        <sz val="7.5"/>
        <rFont val="Cambria"/>
        <family val="1"/>
      </rPr>
      <t xml:space="preserve">Заключение  и ведение  договоров с  поставщиками коммунальных
</t>
    </r>
    <r>
      <rPr>
        <sz val="7.5"/>
        <rFont val="Cambria"/>
        <family val="1"/>
      </rPr>
      <t>услуг</t>
    </r>
  </si>
  <si>
    <r>
      <rPr>
        <sz val="7.5"/>
        <rFont val="Cambria"/>
        <family val="1"/>
      </rPr>
      <t>Контрольный   съем   показаний   общедомовых,   индивидуальных приборов учета</t>
    </r>
  </si>
  <si>
    <r>
      <rPr>
        <sz val="7.5"/>
        <rFont val="Cambria"/>
        <family val="1"/>
      </rPr>
      <t>Один раз в месяц</t>
    </r>
  </si>
  <si>
    <r>
      <rPr>
        <sz val="7.5"/>
        <rFont val="Cambria"/>
        <family val="1"/>
      </rPr>
      <t>Ведение технической документации</t>
    </r>
  </si>
  <si>
    <r>
      <rPr>
        <b/>
        <i/>
        <sz val="7.5"/>
        <rFont val="Cambria"/>
        <family val="1"/>
      </rPr>
      <t>Аварийно-диспетчерская служба</t>
    </r>
  </si>
  <si>
    <r>
      <rPr>
        <sz val="7.5"/>
        <rFont val="Cambria"/>
        <family val="1"/>
      </rPr>
      <t>Диспетчерское обслуживание лифтов</t>
    </r>
  </si>
  <si>
    <r>
      <rPr>
        <sz val="7.5"/>
        <rFont val="Cambria"/>
        <family val="1"/>
      </rPr>
      <t>круглосуточно</t>
    </r>
  </si>
  <si>
    <r>
      <rPr>
        <sz val="7.5"/>
        <rFont val="Cambria"/>
        <family val="1"/>
      </rPr>
      <t>Работа дежурных бригад (сантехники, электрики)</t>
    </r>
  </si>
  <si>
    <r>
      <rPr>
        <sz val="7.5"/>
        <rFont val="Cambria"/>
        <family val="1"/>
      </rPr>
      <t xml:space="preserve">Работа   диспетчеров   по   приему   заявок   на   ремонтные(текущие
</t>
    </r>
    <r>
      <rPr>
        <sz val="7.5"/>
        <rFont val="Cambria"/>
        <family val="1"/>
      </rPr>
      <t>работы) и аварийные работы</t>
    </r>
  </si>
  <si>
    <r>
      <rPr>
        <b/>
        <i/>
        <sz val="7.5"/>
        <rFont val="Cambria"/>
        <family val="1"/>
      </rPr>
      <t>Услуги расчетного центра</t>
    </r>
  </si>
  <si>
    <r>
      <rPr>
        <sz val="7.5"/>
        <rFont val="Cambria"/>
        <family val="1"/>
      </rPr>
      <t>расчет,   начисление   и   перерасчет     за   жилищно-коммунальные услуги</t>
    </r>
  </si>
  <si>
    <r>
      <rPr>
        <sz val="7.5"/>
        <rFont val="Cambria"/>
        <family val="1"/>
      </rPr>
      <t>Ежедневно в рабочие дни</t>
    </r>
  </si>
  <si>
    <r>
      <rPr>
        <sz val="7.5"/>
        <rFont val="Cambria"/>
        <family val="1"/>
      </rPr>
      <t>выдача  справок об  отсутствии задолженности  и иных  справок по начислениям и расчетам</t>
    </r>
  </si>
  <si>
    <r>
      <rPr>
        <b/>
        <i/>
        <sz val="7.5"/>
        <rFont val="Cambria"/>
        <family val="1"/>
      </rPr>
      <t>Услуги паспортного стола</t>
    </r>
  </si>
  <si>
    <r>
      <rPr>
        <sz val="7.5"/>
        <rFont val="Cambria"/>
        <family val="1"/>
      </rPr>
      <t>прием    надлежащей    документации    для    подачи    в    МВД    на регистрацию   по   месту   проживания,   консультация   по   приему документов, оформление, выдача выписок из домовой книги</t>
    </r>
  </si>
  <si>
    <r>
      <rPr>
        <sz val="7.5"/>
        <rFont val="Cambria"/>
        <family val="1"/>
      </rPr>
      <t>по расписанию приемных дней</t>
    </r>
  </si>
  <si>
    <r>
      <rPr>
        <b/>
        <i/>
        <sz val="7.5"/>
        <rFont val="Cambria"/>
        <family val="1"/>
      </rPr>
      <t>Техническое обслуживание и ремонт электрооборудования общего имущества многоквартирного дома</t>
    </r>
  </si>
  <si>
    <r>
      <rPr>
        <sz val="7.5"/>
        <rFont val="Cambria"/>
        <family val="1"/>
      </rPr>
      <t>Проведение  технических  осмотров и  устранение  незначительных неисправностей в электротехнических устройствах</t>
    </r>
  </si>
  <si>
    <r>
      <rPr>
        <sz val="7.5"/>
        <rFont val="Cambria"/>
        <family val="1"/>
      </rPr>
      <t>1 раз в месяц</t>
    </r>
  </si>
  <si>
    <r>
      <rPr>
        <sz val="7.5"/>
        <rFont val="Cambria"/>
        <family val="1"/>
      </rPr>
      <t>кв.м.</t>
    </r>
  </si>
  <si>
    <r>
      <rPr>
        <sz val="7.5"/>
        <rFont val="Cambria"/>
        <family val="1"/>
      </rPr>
      <t>Проверка   изоляции   электропроводки   и   ее   укрепление,   осмотр силовых установок</t>
    </r>
  </si>
  <si>
    <r>
      <rPr>
        <sz val="7.5"/>
        <rFont val="Cambria"/>
        <family val="1"/>
      </rPr>
      <t>Осмотр        элнектросети,       арматуры,электрооборудования       на л/клеткахи в МОП</t>
    </r>
  </si>
  <si>
    <r>
      <rPr>
        <sz val="7.5"/>
        <rFont val="Cambria"/>
        <family val="1"/>
      </rPr>
      <t>Проверка       заземления       оболочки        электрокабеля,       замеры сопротивления изоляции проводов</t>
    </r>
  </si>
  <si>
    <r>
      <rPr>
        <sz val="7"/>
        <rFont val="Cambria"/>
        <family val="1"/>
      </rPr>
      <t>1 раз в год</t>
    </r>
  </si>
  <si>
    <r>
      <rPr>
        <sz val="7"/>
        <rFont val="Calibri"/>
        <family val="1"/>
      </rPr>
      <t>2 раза в год</t>
    </r>
  </si>
  <si>
    <r>
      <rPr>
        <b/>
        <i/>
        <sz val="7.5"/>
        <rFont val="Cambria"/>
        <family val="1"/>
      </rPr>
      <t>Проведение работ по дератизации, дезинсекции</t>
    </r>
  </si>
  <si>
    <r>
      <rPr>
        <sz val="7.5"/>
        <rFont val="Cambria"/>
        <family val="1"/>
      </rPr>
      <t>Дезинсекция</t>
    </r>
  </si>
  <si>
    <r>
      <rPr>
        <sz val="7.5"/>
        <rFont val="Cambria"/>
        <family val="1"/>
      </rPr>
      <t>По мере необходимости</t>
    </r>
  </si>
  <si>
    <r>
      <rPr>
        <sz val="7.5"/>
        <rFont val="Cambria"/>
        <family val="1"/>
      </rPr>
      <t>Дератизация</t>
    </r>
  </si>
  <si>
    <r>
      <rPr>
        <b/>
        <i/>
        <sz val="7.5"/>
        <rFont val="Cambria"/>
        <family val="1"/>
      </rPr>
      <t>Текущий ремонт общего имущества МКД</t>
    </r>
  </si>
  <si>
    <r>
      <rPr>
        <sz val="7.5"/>
        <rFont val="Cambria"/>
        <family val="1"/>
      </rPr>
      <t>Ремонт освещения и вентиляции подвала</t>
    </r>
  </si>
  <si>
    <r>
      <rPr>
        <sz val="7"/>
        <rFont val="Cambria"/>
        <family val="1"/>
      </rPr>
      <t>По мере необходимости</t>
    </r>
  </si>
  <si>
    <r>
      <rPr>
        <sz val="7.5"/>
        <rFont val="Cambria"/>
        <family val="1"/>
      </rPr>
      <t>Восстановление защитного покрытия пола</t>
    </r>
  </si>
  <si>
    <r>
      <rPr>
        <sz val="7.5"/>
        <rFont val="Cambria"/>
        <family val="1"/>
      </rPr>
      <t>Устранение протечек кровли (текущий ремонт)</t>
    </r>
  </si>
  <si>
    <r>
      <rPr>
        <sz val="7.5"/>
        <rFont val="Cambria"/>
        <family val="1"/>
      </rPr>
      <t>Ремонт теплового узла</t>
    </r>
  </si>
  <si>
    <r>
      <rPr>
        <sz val="7.5"/>
        <rFont val="Cambria"/>
        <family val="1"/>
      </rPr>
      <t>Ремонт насосов, магистральной запорной арматура, автоматических устройств.</t>
    </r>
  </si>
  <si>
    <r>
      <rPr>
        <sz val="7.5"/>
        <rFont val="Cambria"/>
        <family val="1"/>
      </rPr>
      <t>Ремонт оборудования, приборов и арматуры водопроводной сети общего пользования</t>
    </r>
  </si>
  <si>
    <r>
      <rPr>
        <sz val="7.5"/>
        <rFont val="Cambria"/>
        <family val="1"/>
      </rPr>
      <t>Ремонт, замена доводчиков, дверей мест общего пользования</t>
    </r>
  </si>
  <si>
    <r>
      <rPr>
        <sz val="7.5"/>
        <rFont val="Cambria"/>
        <family val="1"/>
      </rPr>
      <t xml:space="preserve">Ремонт коллективных приборов учета воды, замена
</t>
    </r>
    <r>
      <rPr>
        <sz val="7.5"/>
        <rFont val="Cambria"/>
        <family val="1"/>
      </rPr>
      <t>осветительных установок мест общего пользования</t>
    </r>
  </si>
  <si>
    <r>
      <rPr>
        <sz val="7.5"/>
        <rFont val="Cambria"/>
        <family val="1"/>
      </rPr>
      <t>Промывка пристенного дренажа</t>
    </r>
  </si>
  <si>
    <r>
      <rPr>
        <sz val="7"/>
        <rFont val="Cambria"/>
        <family val="1"/>
      </rPr>
      <t>1 раз в 3 года</t>
    </r>
  </si>
  <si>
    <r>
      <rPr>
        <sz val="7"/>
        <rFont val="Cambria"/>
        <family val="1"/>
      </rPr>
      <t>кв.м.</t>
    </r>
  </si>
  <si>
    <r>
      <rPr>
        <sz val="7"/>
        <rFont val="Cambria"/>
        <family val="1"/>
      </rPr>
      <t>1 раз в квартал</t>
    </r>
  </si>
  <si>
    <r>
      <rPr>
        <sz val="7"/>
        <rFont val="Cambria"/>
        <family val="1"/>
      </rPr>
      <t>1 раз в месяц</t>
    </r>
  </si>
  <si>
    <r>
      <rPr>
        <b/>
        <i/>
        <sz val="7.5"/>
        <rFont val="Cambria"/>
        <family val="1"/>
      </rPr>
      <t>Информация о наличии претензий по качеству выполненных работ (оказанных услуг)</t>
    </r>
  </si>
  <si>
    <r>
      <rPr>
        <sz val="7.5"/>
        <rFont val="Cambria"/>
        <family val="1"/>
      </rPr>
      <t>Количество поступивших претензий</t>
    </r>
  </si>
  <si>
    <r>
      <rPr>
        <sz val="7.5"/>
        <rFont val="Cambria"/>
        <family val="1"/>
      </rPr>
      <t>ед.</t>
    </r>
  </si>
  <si>
    <r>
      <rPr>
        <sz val="7.5"/>
        <rFont val="Cambria"/>
        <family val="1"/>
      </rPr>
      <t>Количество удовлетвороенных претензий</t>
    </r>
  </si>
  <si>
    <r>
      <rPr>
        <sz val="7.5"/>
        <rFont val="Cambria"/>
        <family val="1"/>
      </rPr>
      <t>Количество претензий, в удовлетворении которых отказано</t>
    </r>
  </si>
  <si>
    <r>
      <rPr>
        <sz val="7.5"/>
        <rFont val="Cambria"/>
        <family val="1"/>
      </rPr>
      <t>Сумма произведенного перерасчета</t>
    </r>
  </si>
  <si>
    <r>
      <rPr>
        <b/>
        <i/>
        <sz val="7.5"/>
        <rFont val="Times New Roman"/>
        <family val="1"/>
        <charset val="204"/>
      </rPr>
      <t>Общая информация по предоставленным коммунальным услугам</t>
    </r>
  </si>
  <si>
    <r>
      <rPr>
        <sz val="7.5"/>
        <rFont val="Times New Roman"/>
        <family val="1"/>
      </rPr>
      <t>Авансовые платежи потребителей (на начало периода)</t>
    </r>
  </si>
  <si>
    <r>
      <rPr>
        <sz val="7.5"/>
        <rFont val="Times New Roman"/>
        <family val="1"/>
      </rPr>
      <t>руб.</t>
    </r>
  </si>
  <si>
    <r>
      <rPr>
        <sz val="7.5"/>
        <rFont val="Times New Roman"/>
        <family val="1"/>
      </rPr>
      <t>Переходящие остатки денежных средств (на начало периода)</t>
    </r>
  </si>
  <si>
    <r>
      <rPr>
        <sz val="7.5"/>
        <rFont val="Times New Roman"/>
        <family val="1"/>
      </rPr>
      <t>Задолженность потребителей (на начало периода)</t>
    </r>
  </si>
  <si>
    <r>
      <rPr>
        <sz val="7.5"/>
        <rFont val="Times New Roman"/>
        <family val="1"/>
      </rPr>
      <t>Авансовые платежи потребителей (на конец периода)</t>
    </r>
  </si>
  <si>
    <r>
      <rPr>
        <sz val="7.5"/>
        <rFont val="Times New Roman"/>
        <family val="1"/>
      </rPr>
      <t>-</t>
    </r>
  </si>
  <si>
    <r>
      <rPr>
        <sz val="7.5"/>
        <rFont val="Times New Roman"/>
        <family val="1"/>
      </rPr>
      <t>Переходящие остатки денежных средств (на конец периода)</t>
    </r>
  </si>
  <si>
    <r>
      <rPr>
        <sz val="7.5"/>
        <rFont val="Times New Roman"/>
        <family val="1"/>
      </rPr>
      <t>Задолженность потребителей (на конец периода)</t>
    </r>
  </si>
  <si>
    <r>
      <rPr>
        <b/>
        <i/>
        <sz val="7.5"/>
        <rFont val="Times New Roman"/>
        <family val="1"/>
        <charset val="204"/>
      </rPr>
      <t>Информация о наличии претензий по качеству предоставленных коммунальных услуг</t>
    </r>
  </si>
  <si>
    <r>
      <rPr>
        <sz val="7.5"/>
        <rFont val="Times New Roman"/>
        <family val="1"/>
      </rPr>
      <t>Количество поступивших претензий</t>
    </r>
  </si>
  <si>
    <r>
      <rPr>
        <sz val="7.5"/>
        <rFont val="Times New Roman"/>
        <family val="1"/>
      </rPr>
      <t>ед.</t>
    </r>
  </si>
  <si>
    <r>
      <rPr>
        <sz val="7.5"/>
        <rFont val="Times New Roman"/>
        <family val="1"/>
      </rPr>
      <t>Количество удовлетворенных претензий</t>
    </r>
  </si>
  <si>
    <r>
      <rPr>
        <sz val="7.5"/>
        <rFont val="Times New Roman"/>
        <family val="1"/>
      </rPr>
      <t>Количество претензий, в удовлетворении которых отказано</t>
    </r>
  </si>
  <si>
    <r>
      <rPr>
        <sz val="7.5"/>
        <rFont val="Times New Roman"/>
        <family val="1"/>
      </rPr>
      <t>Сумма произведенного перерасчета</t>
    </r>
  </si>
  <si>
    <r>
      <rPr>
        <b/>
        <i/>
        <sz val="7.5"/>
        <rFont val="Times New Roman"/>
        <family val="1"/>
      </rPr>
      <t>Информация о ведении  претензионно-исковой работы в отношении потребителей-должников</t>
    </r>
  </si>
  <si>
    <r>
      <rPr>
        <sz val="7.5"/>
        <rFont val="Times New Roman"/>
        <family val="1"/>
      </rPr>
      <t>Направлено претензий потребителям-должникам</t>
    </r>
  </si>
  <si>
    <r>
      <rPr>
        <sz val="7.5"/>
        <rFont val="Times New Roman"/>
        <family val="1"/>
      </rPr>
      <t>Направлено исковых заявлений (заявлений на выдачу судебных приказов)</t>
    </r>
  </si>
  <si>
    <r>
      <rPr>
        <sz val="7.5"/>
        <rFont val="Times New Roman"/>
        <family val="1"/>
      </rPr>
      <t>Получено денежных средств по результатам претензионно-исковой работы</t>
    </r>
  </si>
  <si>
    <r>
      <t xml:space="preserve">Отчет об исполнении договора управления МКД
</t>
    </r>
    <r>
      <rPr>
        <b/>
        <i/>
        <sz val="7.5"/>
        <rFont val="Cambria"/>
        <family val="1"/>
      </rPr>
      <t>Адрес МКД</t>
    </r>
  </si>
  <si>
    <t>с. Прибельский, ул. Ленина, д. 14</t>
  </si>
  <si>
    <t>01.01.2024г.</t>
  </si>
  <si>
    <t>31.02.2025г.</t>
  </si>
  <si>
    <t>31.12.2024г.</t>
  </si>
  <si>
    <t>год</t>
  </si>
  <si>
    <t>Услуги и работы по управлению многоквартирным домом:</t>
  </si>
  <si>
    <t>Обслуживание и ремонт венканалов</t>
  </si>
  <si>
    <t>за текущий ремонт и содержание мкд</t>
  </si>
  <si>
    <t>Обслуживание и ремонт систем вентканалов</t>
  </si>
  <si>
    <t>Контроль и обеспечение исправного состояния систем</t>
  </si>
  <si>
    <t xml:space="preserve">Генеральный директор ООО "Коммунальник"                                                                                                    Насыров Ф.И. </t>
  </si>
  <si>
    <t>Экономист ООО "Коммунальник"                                                                                                                                        Абдрахимов А.Г.</t>
  </si>
  <si>
    <t>с. Прибельский, ул. Ленина, д. 11</t>
  </si>
  <si>
    <t>Работы,  выполняемые  в  целях  надлежащего  содержания  систем теплоснабжения (отопление,)</t>
  </si>
  <si>
    <t>Общие    работы,    выполняемые    для    надлежащего   содержания
систем     водоснабжения(холодного ),    отопления    и водоотведения - запорной арматуры</t>
  </si>
  <si>
    <t>прием    документации,   консультация   по   приему документов, оформление, выдача выписок из домовой книги</t>
  </si>
  <si>
    <t>Ежедневно</t>
  </si>
  <si>
    <t>Диспетчерское обслуживание</t>
  </si>
  <si>
    <t>с. Прибельский, ул. Ленина, д. 9</t>
  </si>
  <si>
    <t>с. Прибельский, ул. Ленина, д. 16</t>
  </si>
  <si>
    <t xml:space="preserve">  </t>
  </si>
  <si>
    <t>П мере необходимости</t>
  </si>
  <si>
    <t>По мере необходимости</t>
  </si>
  <si>
    <t>с. Прибельский, ул. Ленина, д. 5</t>
  </si>
  <si>
    <t>с. Прибельский, ул. Ленина, д. 7</t>
  </si>
  <si>
    <t>с. Прибельский, ул. Ленина, д. 18</t>
  </si>
  <si>
    <t>с. Прибельский, ул. Ленина, д. 20</t>
  </si>
  <si>
    <t>с. Прибельский, ул. Ленина, д. 23</t>
  </si>
  <si>
    <t>с. Прибельский, ул. Ленина, д. 25</t>
  </si>
  <si>
    <t>с. Прибельский, ул. Ленина, д. 27</t>
  </si>
  <si>
    <t xml:space="preserve"> </t>
  </si>
  <si>
    <t>с. Прибельский, ул. Ленина, д. 3</t>
  </si>
  <si>
    <t>с. Прибельский, ул. Ленина, д. 3а</t>
  </si>
  <si>
    <t>с. Прибельский, ул. Калинина 1</t>
  </si>
  <si>
    <t>с. Прибельский, ул. Калинина 2</t>
  </si>
  <si>
    <t>с. Прибельский, ул. Калинина 4</t>
  </si>
  <si>
    <t>с. Прибельский, ул. Калинина 6</t>
  </si>
  <si>
    <t>с. Прибельский, ул. Лермонтова 60</t>
  </si>
  <si>
    <t>с. Прибельский, ул. Лермонтова 58</t>
  </si>
  <si>
    <t>с. Прибельский, ул. Лермонтова 56</t>
  </si>
  <si>
    <t>с. Прибельский, ул. Лермонтова 54</t>
  </si>
  <si>
    <t>с. Прибельский, ул. Шоферская 1</t>
  </si>
  <si>
    <t>с. Прибельский, ул. Шоферская 7</t>
  </si>
  <si>
    <t>с. Прибельский, ул. Победы 64</t>
  </si>
  <si>
    <t xml:space="preserve">   </t>
  </si>
  <si>
    <t>с. Прибельский, ул. Энергетическая 2</t>
  </si>
  <si>
    <t>с. Прибельский, ул. Шоферская 13</t>
  </si>
  <si>
    <t>с. Прибельский, ул. Шоферская 11</t>
  </si>
  <si>
    <t>с. Прибельский, ул.  Салават Юлаева 14</t>
  </si>
  <si>
    <t>с. Прибельский, ул.  Салават Юлаева 12</t>
  </si>
  <si>
    <t>с. Прибельский, ул.  Салават Юлаева 8</t>
  </si>
  <si>
    <t>с. Прибельский, ул. Лермонтова 64</t>
  </si>
  <si>
    <r>
      <t xml:space="preserve">Отчет об исполнении договора управления МКД
</t>
    </r>
    <r>
      <rPr>
        <b/>
        <i/>
        <sz val="10"/>
        <rFont val="Times New Roman"/>
        <family val="1"/>
        <charset val="204"/>
      </rPr>
      <t>Адрес МКД</t>
    </r>
  </si>
  <si>
    <t>с. Прибельский, ул. Лермонтова 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</si>
</sst>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;@"/>
  </numFmts>
  <fonts count="35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7.5"/>
      <name val="Cambria"/>
      <family val="1"/>
    </font>
    <font>
      <b/>
      <i/>
      <sz val="7.5"/>
      <name val="Cambria"/>
      <family val="1"/>
    </font>
    <font>
      <sz val="7.5"/>
      <color rgb="FF000000"/>
      <name val="Times New Roman"/>
      <family val="1"/>
      <charset val="204"/>
    </font>
    <font>
      <b/>
      <i/>
      <sz val="8"/>
      <name val="Cambria"/>
      <family val="1"/>
      <charset val="204"/>
    </font>
    <font>
      <b/>
      <i/>
      <sz val="8"/>
      <name val="Cambria"/>
      <family val="1"/>
    </font>
    <font>
      <sz val="7.5"/>
      <color rgb="FF000000"/>
      <name val="Cambria"/>
      <family val="2"/>
    </font>
    <font>
      <sz val="7.5"/>
      <name val="Cambria"/>
      <family val="1"/>
      <charset val="204"/>
    </font>
    <font>
      <sz val="7.5"/>
      <name val="Cambria"/>
      <family val="1"/>
    </font>
    <font>
      <b/>
      <i/>
      <sz val="7.5"/>
      <color rgb="FF000000"/>
      <name val="Cambria"/>
      <family val="2"/>
    </font>
    <font>
      <b/>
      <i/>
      <sz val="7.5"/>
      <name val="Cambria"/>
      <family val="1"/>
      <charset val="204"/>
    </font>
    <font>
      <i/>
      <sz val="7.5"/>
      <color rgb="FF000000"/>
      <name val="Cambria"/>
      <family val="2"/>
    </font>
    <font>
      <i/>
      <sz val="7.5"/>
      <name val="Cambria"/>
      <family val="1"/>
      <charset val="204"/>
    </font>
    <font>
      <i/>
      <sz val="7.5"/>
      <name val="Cambria"/>
      <family val="1"/>
    </font>
    <font>
      <i/>
      <sz val="7.5"/>
      <color rgb="FF000000"/>
      <name val="Cambria"/>
      <family val="1"/>
      <charset val="204"/>
    </font>
    <font>
      <b/>
      <sz val="7.5"/>
      <color rgb="FF000000"/>
      <name val="Cambria"/>
      <family val="2"/>
    </font>
    <font>
      <b/>
      <sz val="7.5"/>
      <name val="Cambria"/>
      <family val="1"/>
      <charset val="204"/>
    </font>
    <font>
      <b/>
      <i/>
      <sz val="7.5"/>
      <color rgb="FF000000"/>
      <name val="Cambria"/>
      <family val="1"/>
      <charset val="204"/>
    </font>
    <font>
      <sz val="7.5"/>
      <name val="Times New Roman"/>
      <family val="1"/>
      <charset val="204"/>
    </font>
    <font>
      <b/>
      <sz val="7.5"/>
      <color rgb="FF000000"/>
      <name val="Times New Roman"/>
      <family val="1"/>
      <charset val="204"/>
    </font>
    <font>
      <b/>
      <sz val="7.5"/>
      <name val="Times New Roman"/>
      <family val="1"/>
      <charset val="204"/>
    </font>
    <font>
      <sz val="7"/>
      <name val="Cambria"/>
      <family val="1"/>
      <charset val="204"/>
    </font>
    <font>
      <sz val="7"/>
      <name val="Cambria"/>
      <family val="1"/>
    </font>
    <font>
      <sz val="7"/>
      <name val="Calibri"/>
      <family val="2"/>
      <charset val="204"/>
    </font>
    <font>
      <sz val="7"/>
      <name val="Calibri"/>
      <family val="1"/>
    </font>
    <font>
      <sz val="7"/>
      <color rgb="FF000000"/>
      <name val="Cambria"/>
      <family val="2"/>
    </font>
    <font>
      <b/>
      <i/>
      <sz val="7.5"/>
      <color rgb="FF000000"/>
      <name val="Times New Roman"/>
      <family val="1"/>
      <charset val="204"/>
    </font>
    <font>
      <b/>
      <i/>
      <sz val="7.5"/>
      <name val="Times New Roman"/>
      <family val="1"/>
      <charset val="204"/>
    </font>
    <font>
      <sz val="7.5"/>
      <color rgb="FF000000"/>
      <name val="Times New Roman"/>
      <family val="2"/>
      <charset val="204"/>
    </font>
    <font>
      <sz val="7.5"/>
      <name val="Times New Roman"/>
      <family val="1"/>
    </font>
    <font>
      <b/>
      <i/>
      <sz val="7.5"/>
      <color rgb="FF000000"/>
      <name val="Cambria"/>
      <family val="2"/>
      <charset val="204"/>
    </font>
    <font>
      <b/>
      <i/>
      <sz val="7.5"/>
      <name val="Times New Roman"/>
      <family val="1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CD5B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8">
    <xf numFmtId="0" fontId="0" fillId="0" borderId="0" xfId="0"/>
    <xf numFmtId="0" fontId="1" fillId="0" borderId="0" xfId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right" vertical="center" wrapText="1"/>
    </xf>
    <xf numFmtId="0" fontId="1" fillId="0" borderId="0" xfId="1" applyFill="1" applyBorder="1" applyAlignment="1">
      <alignment horizontal="center" vertical="center" wrapText="1"/>
    </xf>
    <xf numFmtId="4" fontId="1" fillId="0" borderId="0" xfId="1" applyNumberFormat="1" applyFill="1" applyBorder="1" applyAlignment="1">
      <alignment horizontal="center" vertical="center" wrapText="1"/>
    </xf>
    <xf numFmtId="4" fontId="1" fillId="0" borderId="0" xfId="1" applyNumberFormat="1" applyFill="1" applyBorder="1" applyAlignment="1">
      <alignment horizontal="center" vertical="center"/>
    </xf>
    <xf numFmtId="1" fontId="7" fillId="0" borderId="4" xfId="1" applyNumberFormat="1" applyFont="1" applyFill="1" applyBorder="1" applyAlignment="1">
      <alignment horizontal="center" vertical="center" shrinkToFit="1"/>
    </xf>
    <xf numFmtId="164" fontId="10" fillId="0" borderId="4" xfId="2" applyNumberFormat="1" applyFont="1" applyFill="1" applyBorder="1" applyAlignment="1">
      <alignment horizontal="left" vertical="top" indent="4" shrinkToFit="1"/>
    </xf>
    <xf numFmtId="0" fontId="11" fillId="0" borderId="4" xfId="1" applyFont="1" applyFill="1" applyBorder="1" applyAlignment="1">
      <alignment horizontal="center" vertical="center" wrapText="1"/>
    </xf>
    <xf numFmtId="1" fontId="12" fillId="0" borderId="4" xfId="1" applyNumberFormat="1" applyFont="1" applyFill="1" applyBorder="1" applyAlignment="1">
      <alignment horizontal="center" vertical="center" shrinkToFit="1"/>
    </xf>
    <xf numFmtId="0" fontId="8" fillId="0" borderId="4" xfId="1" applyFont="1" applyFill="1" applyBorder="1" applyAlignment="1">
      <alignment horizontal="center" vertical="center" wrapText="1"/>
    </xf>
    <xf numFmtId="0" fontId="13" fillId="0" borderId="4" xfId="1" applyFont="1" applyFill="1" applyBorder="1" applyAlignment="1">
      <alignment horizontal="center" vertical="center" wrapText="1"/>
    </xf>
    <xf numFmtId="4" fontId="15" fillId="0" borderId="4" xfId="1" applyNumberFormat="1" applyFont="1" applyFill="1" applyBorder="1" applyAlignment="1">
      <alignment horizontal="center" vertical="center" shrinkToFit="1"/>
    </xf>
    <xf numFmtId="1" fontId="16" fillId="0" borderId="4" xfId="1" applyNumberFormat="1" applyFont="1" applyFill="1" applyBorder="1" applyAlignment="1">
      <alignment horizontal="center" vertical="center" shrinkToFit="1"/>
    </xf>
    <xf numFmtId="4" fontId="10" fillId="0" borderId="4" xfId="1" applyNumberFormat="1" applyFont="1" applyFill="1" applyBorder="1" applyAlignment="1">
      <alignment horizontal="center" vertical="center" shrinkToFit="1"/>
    </xf>
    <xf numFmtId="4" fontId="12" fillId="0" borderId="4" xfId="2" applyNumberFormat="1" applyFont="1" applyFill="1" applyBorder="1" applyAlignment="1">
      <alignment horizontal="center" vertical="top" shrinkToFit="1"/>
    </xf>
    <xf numFmtId="4" fontId="12" fillId="0" borderId="4" xfId="1" applyNumberFormat="1" applyFont="1" applyFill="1" applyBorder="1" applyAlignment="1">
      <alignment horizontal="center" vertical="center" shrinkToFit="1"/>
    </xf>
    <xf numFmtId="4" fontId="18" fillId="0" borderId="4" xfId="1" applyNumberFormat="1" applyFont="1" applyFill="1" applyBorder="1" applyAlignment="1">
      <alignment horizontal="center" vertical="center" shrinkToFit="1"/>
    </xf>
    <xf numFmtId="1" fontId="4" fillId="0" borderId="4" xfId="1" applyNumberFormat="1" applyFont="1" applyFill="1" applyBorder="1" applyAlignment="1">
      <alignment horizontal="center" vertical="center" shrinkToFit="1"/>
    </xf>
    <xf numFmtId="4" fontId="4" fillId="0" borderId="1" xfId="1" applyNumberFormat="1" applyFont="1" applyFill="1" applyBorder="1" applyAlignment="1">
      <alignment horizontal="center" vertical="center" shrinkToFit="1"/>
    </xf>
    <xf numFmtId="0" fontId="19" fillId="0" borderId="4" xfId="1" applyFont="1" applyFill="1" applyBorder="1" applyAlignment="1">
      <alignment horizontal="center" vertical="center" wrapText="1"/>
    </xf>
    <xf numFmtId="4" fontId="20" fillId="0" borderId="1" xfId="1" applyNumberFormat="1" applyFont="1" applyFill="1" applyBorder="1" applyAlignment="1">
      <alignment horizontal="center" vertical="center" shrinkToFit="1"/>
    </xf>
    <xf numFmtId="0" fontId="21" fillId="0" borderId="4" xfId="1" applyFont="1" applyFill="1" applyBorder="1" applyAlignment="1">
      <alignment horizontal="center" vertical="center" wrapText="1"/>
    </xf>
    <xf numFmtId="0" fontId="1" fillId="0" borderId="4" xfId="1" applyFill="1" applyBorder="1" applyAlignment="1">
      <alignment horizontal="center" vertical="center" wrapText="1"/>
    </xf>
    <xf numFmtId="0" fontId="22" fillId="0" borderId="4" xfId="1" applyFont="1" applyFill="1" applyBorder="1" applyAlignment="1">
      <alignment horizontal="center" vertical="center" wrapText="1"/>
    </xf>
    <xf numFmtId="1" fontId="16" fillId="2" borderId="4" xfId="1" applyNumberFormat="1" applyFont="1" applyFill="1" applyBorder="1" applyAlignment="1">
      <alignment horizontal="center" vertical="center" shrinkToFit="1"/>
    </xf>
    <xf numFmtId="1" fontId="7" fillId="2" borderId="4" xfId="1" applyNumberFormat="1" applyFont="1" applyFill="1" applyBorder="1" applyAlignment="1">
      <alignment horizontal="center" vertical="center" shrinkToFit="1"/>
    </xf>
    <xf numFmtId="2" fontId="7" fillId="0" borderId="4" xfId="1" applyNumberFormat="1" applyFont="1" applyFill="1" applyBorder="1" applyAlignment="1">
      <alignment horizontal="center" vertical="center" shrinkToFit="1"/>
    </xf>
    <xf numFmtId="0" fontId="24" fillId="0" borderId="4" xfId="1" applyFont="1" applyFill="1" applyBorder="1" applyAlignment="1">
      <alignment horizontal="center" vertical="center" wrapText="1"/>
    </xf>
    <xf numFmtId="0" fontId="1" fillId="0" borderId="3" xfId="1" applyFill="1" applyBorder="1" applyAlignment="1">
      <alignment horizontal="center" vertical="center" wrapText="1"/>
    </xf>
    <xf numFmtId="1" fontId="29" fillId="0" borderId="4" xfId="1" applyNumberFormat="1" applyFont="1" applyFill="1" applyBorder="1" applyAlignment="1">
      <alignment horizontal="center" vertical="center" shrinkToFit="1"/>
    </xf>
    <xf numFmtId="0" fontId="19" fillId="0" borderId="1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/>
    </xf>
    <xf numFmtId="4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1" fontId="7" fillId="0" borderId="0" xfId="1" applyNumberFormat="1" applyFont="1" applyFill="1" applyBorder="1" applyAlignment="1">
      <alignment horizontal="center" vertical="center" shrinkToFit="1"/>
    </xf>
    <xf numFmtId="2" fontId="1" fillId="0" borderId="0" xfId="1" applyNumberForma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19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1" fillId="0" borderId="3" xfId="1" applyFill="1" applyBorder="1" applyAlignment="1">
      <alignment horizontal="center" vertical="center" wrapText="1"/>
    </xf>
    <xf numFmtId="0" fontId="1" fillId="0" borderId="0" xfId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1" fillId="0" borderId="0" xfId="1" applyFill="1" applyBorder="1" applyAlignment="1">
      <alignment horizontal="center" vertical="center" wrapText="1"/>
    </xf>
    <xf numFmtId="0" fontId="19" fillId="0" borderId="1" xfId="1" applyFont="1" applyFill="1" applyBorder="1" applyAlignment="1">
      <alignment horizontal="center" vertical="center" wrapText="1"/>
    </xf>
    <xf numFmtId="0" fontId="1" fillId="0" borderId="3" xfId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19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1" fillId="0" borderId="3" xfId="1" applyFill="1" applyBorder="1" applyAlignment="1">
      <alignment horizontal="center" vertical="center" wrapText="1"/>
    </xf>
    <xf numFmtId="0" fontId="1" fillId="0" borderId="0" xfId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19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1" fillId="0" borderId="3" xfId="1" applyFill="1" applyBorder="1" applyAlignment="1">
      <alignment horizontal="center" vertical="center" wrapText="1"/>
    </xf>
    <xf numFmtId="0" fontId="1" fillId="0" borderId="0" xfId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17" fillId="0" borderId="0" xfId="1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horizontal="right" vertical="center" wrapText="1"/>
    </xf>
    <xf numFmtId="0" fontId="0" fillId="0" borderId="9" xfId="0" applyBorder="1" applyAlignment="1">
      <alignment vertical="center" wrapText="1"/>
    </xf>
    <xf numFmtId="1" fontId="7" fillId="0" borderId="1" xfId="1" applyNumberFormat="1" applyFont="1" applyFill="1" applyBorder="1" applyAlignment="1">
      <alignment horizontal="center" vertical="center" shrinkToFit="1"/>
    </xf>
    <xf numFmtId="1" fontId="7" fillId="0" borderId="3" xfId="1" applyNumberFormat="1" applyFont="1" applyFill="1" applyBorder="1" applyAlignment="1">
      <alignment horizontal="center" vertical="center" shrinkToFit="1"/>
    </xf>
    <xf numFmtId="1" fontId="27" fillId="2" borderId="1" xfId="1" applyNumberFormat="1" applyFont="1" applyFill="1" applyBorder="1" applyAlignment="1">
      <alignment horizontal="center" vertical="center" shrinkToFit="1"/>
    </xf>
    <xf numFmtId="1" fontId="27" fillId="2" borderId="2" xfId="1" applyNumberFormat="1" applyFont="1" applyFill="1" applyBorder="1" applyAlignment="1">
      <alignment horizontal="center" vertical="center" shrinkToFit="1"/>
    </xf>
    <xf numFmtId="1" fontId="27" fillId="2" borderId="3" xfId="1" applyNumberFormat="1" applyFont="1" applyFill="1" applyBorder="1" applyAlignment="1">
      <alignment horizontal="center" vertical="center" shrinkToFit="1"/>
    </xf>
    <xf numFmtId="1" fontId="31" fillId="2" borderId="1" xfId="1" applyNumberFormat="1" applyFont="1" applyFill="1" applyBorder="1" applyAlignment="1">
      <alignment horizontal="center" vertical="center" shrinkToFit="1"/>
    </xf>
    <xf numFmtId="1" fontId="31" fillId="2" borderId="2" xfId="1" applyNumberFormat="1" applyFont="1" applyFill="1" applyBorder="1" applyAlignment="1">
      <alignment horizontal="center" vertical="center" shrinkToFit="1"/>
    </xf>
    <xf numFmtId="1" fontId="31" fillId="2" borderId="3" xfId="1" applyNumberFormat="1" applyFont="1" applyFill="1" applyBorder="1" applyAlignment="1">
      <alignment horizontal="center" vertical="center" shrinkToFit="1"/>
    </xf>
    <xf numFmtId="0" fontId="3" fillId="2" borderId="1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22" fillId="0" borderId="5" xfId="1" applyFont="1" applyFill="1" applyBorder="1" applyAlignment="1">
      <alignment horizontal="center" vertical="center" wrapText="1"/>
    </xf>
    <xf numFmtId="0" fontId="22" fillId="0" borderId="6" xfId="1" applyFont="1" applyFill="1" applyBorder="1" applyAlignment="1">
      <alignment horizontal="center" vertical="center" wrapText="1"/>
    </xf>
    <xf numFmtId="2" fontId="26" fillId="0" borderId="5" xfId="1" applyNumberFormat="1" applyFont="1" applyFill="1" applyBorder="1" applyAlignment="1">
      <alignment horizontal="center" vertical="center" shrinkToFit="1"/>
    </xf>
    <xf numFmtId="2" fontId="26" fillId="0" borderId="6" xfId="1" applyNumberFormat="1" applyFont="1" applyFill="1" applyBorder="1" applyAlignment="1">
      <alignment horizontal="center" vertical="center" shrinkToFit="1"/>
    </xf>
    <xf numFmtId="0" fontId="11" fillId="2" borderId="1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2" fontId="7" fillId="0" borderId="5" xfId="1" applyNumberFormat="1" applyFont="1" applyFill="1" applyBorder="1" applyAlignment="1">
      <alignment horizontal="center" vertical="center" shrinkToFit="1"/>
    </xf>
    <xf numFmtId="2" fontId="7" fillId="0" borderId="7" xfId="1" applyNumberFormat="1" applyFont="1" applyFill="1" applyBorder="1" applyAlignment="1">
      <alignment horizontal="center" vertical="center" shrinkToFit="1"/>
    </xf>
    <xf numFmtId="0" fontId="8" fillId="0" borderId="6" xfId="1" applyFont="1" applyFill="1" applyBorder="1" applyAlignment="1">
      <alignment horizontal="center" vertical="center" wrapText="1"/>
    </xf>
    <xf numFmtId="2" fontId="26" fillId="0" borderId="7" xfId="1" applyNumberFormat="1" applyFont="1" applyFill="1" applyBorder="1" applyAlignment="1">
      <alignment horizontal="center" vertical="center" shrinkToFit="1"/>
    </xf>
    <xf numFmtId="2" fontId="7" fillId="0" borderId="6" xfId="1" applyNumberFormat="1" applyFont="1" applyFill="1" applyBorder="1" applyAlignment="1">
      <alignment horizontal="center" vertical="center" shrinkToFit="1"/>
    </xf>
    <xf numFmtId="0" fontId="1" fillId="0" borderId="6" xfId="1" applyFill="1" applyBorder="1" applyAlignment="1">
      <alignment horizontal="center" vertical="center" wrapText="1"/>
    </xf>
    <xf numFmtId="0" fontId="1" fillId="0" borderId="7" xfId="1" applyFill="1" applyBorder="1" applyAlignment="1">
      <alignment horizontal="center" vertical="center" wrapText="1"/>
    </xf>
    <xf numFmtId="0" fontId="19" fillId="0" borderId="1" xfId="1" applyFont="1" applyFill="1" applyBorder="1" applyAlignment="1">
      <alignment horizontal="center" vertical="center" wrapText="1"/>
    </xf>
    <xf numFmtId="0" fontId="19" fillId="0" borderId="3" xfId="1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center" wrapText="1"/>
    </xf>
    <xf numFmtId="0" fontId="17" fillId="0" borderId="2" xfId="1" applyFont="1" applyFill="1" applyBorder="1" applyAlignment="1">
      <alignment horizontal="center" vertical="center" wrapText="1"/>
    </xf>
    <xf numFmtId="0" fontId="17" fillId="0" borderId="3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19" fillId="0" borderId="2" xfId="1" applyFont="1" applyFill="1" applyBorder="1" applyAlignment="1">
      <alignment horizontal="center" vertical="center" wrapText="1"/>
    </xf>
    <xf numFmtId="0" fontId="1" fillId="0" borderId="1" xfId="1" applyFill="1" applyBorder="1" applyAlignment="1">
      <alignment horizontal="center" vertical="center" wrapText="1"/>
    </xf>
    <xf numFmtId="0" fontId="1" fillId="0" borderId="3" xfId="1" applyFill="1" applyBorder="1" applyAlignment="1">
      <alignment horizontal="center" vertical="center" wrapText="1"/>
    </xf>
    <xf numFmtId="0" fontId="33" fillId="0" borderId="0" xfId="1" applyFont="1" applyFill="1" applyBorder="1" applyAlignment="1">
      <alignment horizontal="center" vertical="center" wrapText="1"/>
    </xf>
    <xf numFmtId="0" fontId="1" fillId="0" borderId="0" xfId="1" applyFont="1" applyFill="1" applyBorder="1" applyAlignment="1">
      <alignment horizontal="center" vertical="center" wrapText="1"/>
    </xf>
    <xf numFmtId="0" fontId="1" fillId="0" borderId="0" xfId="1" applyFill="1" applyBorder="1" applyAlignment="1">
      <alignment horizontal="center" vertical="center" wrapText="1"/>
    </xf>
  </cellXfs>
  <cellStyles count="3">
    <cellStyle name="Обычный" xfId="0" builtinId="0"/>
    <cellStyle name="Обычный 4 2" xfId="1" xr:uid="{E06879C4-7816-4B44-9491-3824379F8AC1}"/>
    <cellStyle name="Обычный 5" xfId="2" xr:uid="{C3445106-BC47-4877-B342-2D54BB0651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54;&#1054;%20&#1050;&#1091;&#1087;&#1077;&#1083;&#1080;&#1085;&#1082;&#1072;/&#1084;&#1072;&#1088;&#1090;%202023/&#1050;&#1059;&#1055;&#1045;&#1051;&#1048;&#1053;&#1050;&#1040;%20&#1057;&#1073;&#1077;&#1088;&#1041;&#1080;&#1079;&#1085;&#1077;&#1089;.%20&#1042;&#1099;&#1087;&#1080;&#1089;&#1082;&#1072;%20&#1079;&#1072;%202023.03.01-2023.03.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0821810240000000094"/>
      <sheetName val="расход-доход 03.2023с"/>
      <sheetName val="40702810640000064830 (2)"/>
      <sheetName val="расход-доход 03.2023"/>
      <sheetName val="АУП"/>
      <sheetName val="доп и непред усл"/>
      <sheetName val="АДС, дезин..."/>
      <sheetName val="доход"/>
      <sheetName val="ДУиППА, лифты"/>
      <sheetName val="клининг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AF1AE-EDCF-4ADF-9998-0D838A3A6282}">
  <sheetPr>
    <tabColor rgb="FF00B050"/>
  </sheetPr>
  <dimension ref="A1:H135"/>
  <sheetViews>
    <sheetView view="pageBreakPreview" topLeftCell="A55" zoomScale="60" zoomScaleNormal="110" workbookViewId="0">
      <selection activeCell="H106" sqref="H106"/>
    </sheetView>
  </sheetViews>
  <sheetFormatPr defaultRowHeight="12.75" x14ac:dyDescent="0.25"/>
  <cols>
    <col min="1" max="1" width="6.42578125" style="1" customWidth="1"/>
    <col min="2" max="2" width="46.7109375" style="1" customWidth="1"/>
    <col min="3" max="3" width="22.7109375" style="1" customWidth="1"/>
    <col min="4" max="4" width="19.42578125" style="1" customWidth="1"/>
    <col min="5" max="5" width="14.7109375" style="1" customWidth="1"/>
    <col min="6" max="6" width="12.28515625" style="6" customWidth="1"/>
    <col min="7" max="7" width="11.5703125" style="1" customWidth="1"/>
    <col min="8" max="8" width="8.7109375" style="1" bestFit="1" customWidth="1"/>
    <col min="9" max="16384" width="9.140625" style="1"/>
  </cols>
  <sheetData>
    <row r="1" spans="1:6" ht="29.25" customHeight="1" x14ac:dyDescent="0.25">
      <c r="A1" s="105" t="s">
        <v>177</v>
      </c>
      <c r="B1" s="106"/>
      <c r="C1" s="106"/>
      <c r="D1" s="106"/>
      <c r="E1" s="106"/>
      <c r="F1" s="106"/>
    </row>
    <row r="2" spans="1:6" ht="15" x14ac:dyDescent="0.25">
      <c r="A2" s="51"/>
      <c r="B2" s="63" t="s">
        <v>168</v>
      </c>
      <c r="C2" s="64"/>
      <c r="D2" s="55"/>
      <c r="E2" s="55"/>
      <c r="F2" s="5">
        <v>609.6</v>
      </c>
    </row>
    <row r="3" spans="1:6" ht="12" customHeight="1" x14ac:dyDescent="0.25">
      <c r="A3" s="95" t="s">
        <v>0</v>
      </c>
      <c r="B3" s="96"/>
      <c r="C3" s="96"/>
      <c r="D3" s="96"/>
      <c r="E3" s="97"/>
    </row>
    <row r="4" spans="1:6" ht="12.6" customHeight="1" x14ac:dyDescent="0.25">
      <c r="A4" s="7">
        <v>1</v>
      </c>
      <c r="B4" s="100" t="s">
        <v>1</v>
      </c>
      <c r="C4" s="101"/>
      <c r="D4" s="8" t="s">
        <v>127</v>
      </c>
      <c r="E4" s="9"/>
    </row>
    <row r="5" spans="1:6" ht="11.25" customHeight="1" x14ac:dyDescent="0.25">
      <c r="A5" s="7">
        <v>2</v>
      </c>
      <c r="B5" s="100" t="s">
        <v>3</v>
      </c>
      <c r="C5" s="101"/>
      <c r="D5" s="8" t="s">
        <v>126</v>
      </c>
      <c r="E5" s="39" t="s">
        <v>129</v>
      </c>
    </row>
    <row r="6" spans="1:6" ht="9.75" customHeight="1" x14ac:dyDescent="0.25">
      <c r="A6" s="7">
        <v>3</v>
      </c>
      <c r="B6" s="100" t="s">
        <v>4</v>
      </c>
      <c r="C6" s="101"/>
      <c r="D6" s="8" t="s">
        <v>128</v>
      </c>
      <c r="E6" s="9" t="s">
        <v>2</v>
      </c>
    </row>
    <row r="7" spans="1:6" ht="19.5" customHeight="1" x14ac:dyDescent="0.25">
      <c r="A7" s="95" t="s">
        <v>5</v>
      </c>
      <c r="B7" s="96"/>
      <c r="C7" s="96"/>
      <c r="D7" s="96"/>
      <c r="E7" s="97"/>
    </row>
    <row r="8" spans="1:6" ht="9.75" customHeight="1" x14ac:dyDescent="0.25">
      <c r="A8" s="7">
        <v>4</v>
      </c>
      <c r="B8" s="100" t="s">
        <v>6</v>
      </c>
      <c r="C8" s="101"/>
      <c r="D8" s="10">
        <v>0</v>
      </c>
      <c r="E8" s="11" t="s">
        <v>7</v>
      </c>
    </row>
    <row r="9" spans="1:6" ht="9.75" customHeight="1" x14ac:dyDescent="0.25">
      <c r="A9" s="7">
        <v>5</v>
      </c>
      <c r="B9" s="100" t="s">
        <v>8</v>
      </c>
      <c r="C9" s="101"/>
      <c r="D9" s="10">
        <v>0</v>
      </c>
      <c r="E9" s="12" t="s">
        <v>9</v>
      </c>
    </row>
    <row r="10" spans="1:6" ht="9.75" customHeight="1" x14ac:dyDescent="0.25">
      <c r="A10" s="7">
        <v>6</v>
      </c>
      <c r="B10" s="100" t="s">
        <v>10</v>
      </c>
      <c r="C10" s="101"/>
      <c r="D10" s="13">
        <v>45273.71</v>
      </c>
      <c r="E10" s="12" t="s">
        <v>9</v>
      </c>
    </row>
    <row r="11" spans="1:6" ht="9.75" customHeight="1" x14ac:dyDescent="0.25">
      <c r="A11" s="14">
        <v>7</v>
      </c>
      <c r="B11" s="92" t="s">
        <v>11</v>
      </c>
      <c r="C11" s="94"/>
      <c r="D11" s="15">
        <v>79077.240000000005</v>
      </c>
      <c r="E11" s="9" t="s">
        <v>12</v>
      </c>
    </row>
    <row r="12" spans="1:6" ht="9.75" customHeight="1" x14ac:dyDescent="0.25">
      <c r="A12" s="7">
        <v>9</v>
      </c>
      <c r="B12" s="100" t="s">
        <v>132</v>
      </c>
      <c r="C12" s="101"/>
      <c r="D12" s="16">
        <f>D11-D13</f>
        <v>68006.426399999997</v>
      </c>
      <c r="E12" s="12" t="s">
        <v>9</v>
      </c>
    </row>
    <row r="13" spans="1:6" ht="9.75" customHeight="1" x14ac:dyDescent="0.25">
      <c r="A13" s="7">
        <v>10</v>
      </c>
      <c r="B13" s="100" t="s">
        <v>13</v>
      </c>
      <c r="C13" s="101"/>
      <c r="D13" s="16">
        <f>D11*14%</f>
        <v>11070.813600000001</v>
      </c>
      <c r="E13" s="12" t="s">
        <v>9</v>
      </c>
    </row>
    <row r="14" spans="1:6" ht="9.75" customHeight="1" x14ac:dyDescent="0.25">
      <c r="A14" s="14">
        <v>11</v>
      </c>
      <c r="B14" s="92" t="s">
        <v>14</v>
      </c>
      <c r="C14" s="94"/>
      <c r="D14" s="15">
        <v>81412.429999999993</v>
      </c>
      <c r="E14" s="9" t="s">
        <v>12</v>
      </c>
    </row>
    <row r="15" spans="1:6" ht="9.75" customHeight="1" x14ac:dyDescent="0.25">
      <c r="A15" s="7">
        <v>12</v>
      </c>
      <c r="B15" s="100" t="s">
        <v>15</v>
      </c>
      <c r="C15" s="101"/>
      <c r="D15" s="17">
        <f>D14</f>
        <v>81412.429999999993</v>
      </c>
      <c r="E15" s="12" t="s">
        <v>9</v>
      </c>
    </row>
    <row r="16" spans="1:6" ht="9.75" customHeight="1" x14ac:dyDescent="0.25">
      <c r="A16" s="7">
        <v>13</v>
      </c>
      <c r="B16" s="100" t="s">
        <v>16</v>
      </c>
      <c r="C16" s="101"/>
      <c r="D16" s="10">
        <v>0</v>
      </c>
      <c r="E16" s="12" t="s">
        <v>9</v>
      </c>
    </row>
    <row r="17" spans="1:8" ht="9.75" customHeight="1" x14ac:dyDescent="0.25">
      <c r="A17" s="7">
        <v>14</v>
      </c>
      <c r="B17" s="100" t="s">
        <v>17</v>
      </c>
      <c r="C17" s="101"/>
      <c r="D17" s="10">
        <v>0</v>
      </c>
      <c r="E17" s="12" t="s">
        <v>9</v>
      </c>
    </row>
    <row r="18" spans="1:8" ht="9.75" customHeight="1" x14ac:dyDescent="0.25">
      <c r="A18" s="7">
        <v>15</v>
      </c>
      <c r="B18" s="100" t="s">
        <v>18</v>
      </c>
      <c r="C18" s="101"/>
      <c r="D18" s="10">
        <v>0</v>
      </c>
      <c r="E18" s="12" t="s">
        <v>9</v>
      </c>
    </row>
    <row r="19" spans="1:8" ht="9.75" customHeight="1" x14ac:dyDescent="0.25">
      <c r="A19" s="7">
        <v>16</v>
      </c>
      <c r="B19" s="100" t="s">
        <v>19</v>
      </c>
      <c r="C19" s="101"/>
      <c r="D19" s="10">
        <v>0</v>
      </c>
      <c r="E19" s="12" t="s">
        <v>9</v>
      </c>
    </row>
    <row r="20" spans="1:8" ht="9.75" customHeight="1" x14ac:dyDescent="0.25">
      <c r="A20" s="14">
        <v>17</v>
      </c>
      <c r="B20" s="92" t="s">
        <v>20</v>
      </c>
      <c r="C20" s="94"/>
      <c r="D20" s="18">
        <f>D10+D11-D15</f>
        <v>42938.520000000019</v>
      </c>
      <c r="E20" s="9" t="s">
        <v>12</v>
      </c>
    </row>
    <row r="21" spans="1:8" ht="9.75" customHeight="1" x14ac:dyDescent="0.25">
      <c r="A21" s="7">
        <v>18</v>
      </c>
      <c r="B21" s="100" t="s">
        <v>21</v>
      </c>
      <c r="C21" s="101"/>
      <c r="D21" s="12" t="s">
        <v>22</v>
      </c>
      <c r="E21" s="12" t="s">
        <v>9</v>
      </c>
    </row>
    <row r="22" spans="1:8" ht="9.75" customHeight="1" x14ac:dyDescent="0.25">
      <c r="A22" s="7">
        <v>19</v>
      </c>
      <c r="B22" s="100" t="s">
        <v>23</v>
      </c>
      <c r="C22" s="101"/>
      <c r="D22" s="12" t="s">
        <v>22</v>
      </c>
      <c r="E22" s="12" t="s">
        <v>9</v>
      </c>
    </row>
    <row r="23" spans="1:8" ht="13.7" customHeight="1" x14ac:dyDescent="0.25">
      <c r="A23" s="7">
        <v>20</v>
      </c>
      <c r="B23" s="100" t="s">
        <v>24</v>
      </c>
      <c r="C23" s="101"/>
      <c r="D23" s="17">
        <f>D20</f>
        <v>42938.520000000019</v>
      </c>
      <c r="E23" s="12" t="s">
        <v>9</v>
      </c>
      <c r="H23" s="6"/>
    </row>
    <row r="24" spans="1:8" ht="12" customHeight="1" x14ac:dyDescent="0.25">
      <c r="A24" s="95" t="s">
        <v>25</v>
      </c>
      <c r="B24" s="96"/>
      <c r="C24" s="96"/>
      <c r="D24" s="96"/>
      <c r="E24" s="97"/>
    </row>
    <row r="25" spans="1:8" ht="19.5" customHeight="1" x14ac:dyDescent="0.25">
      <c r="A25" s="90" t="s">
        <v>26</v>
      </c>
      <c r="B25" s="102"/>
      <c r="C25" s="91"/>
      <c r="D25" s="103" t="s">
        <v>27</v>
      </c>
      <c r="E25" s="104"/>
    </row>
    <row r="26" spans="1:8" ht="21.75" customHeight="1" x14ac:dyDescent="0.25">
      <c r="A26" s="19">
        <v>21</v>
      </c>
      <c r="B26" s="90" t="s">
        <v>28</v>
      </c>
      <c r="C26" s="98"/>
      <c r="D26" s="20">
        <f>D12*46.2%+7274.02</f>
        <v>38692.988996799999</v>
      </c>
      <c r="E26" s="21" t="s">
        <v>29</v>
      </c>
    </row>
    <row r="27" spans="1:8" ht="15.75" customHeight="1" x14ac:dyDescent="0.25">
      <c r="A27" s="19">
        <v>22</v>
      </c>
      <c r="B27" s="90" t="s">
        <v>130</v>
      </c>
      <c r="C27" s="91"/>
      <c r="D27" s="15">
        <f>D13</f>
        <v>11070.813600000001</v>
      </c>
      <c r="E27" s="21" t="s">
        <v>29</v>
      </c>
    </row>
    <row r="28" spans="1:8" ht="12" customHeight="1" x14ac:dyDescent="0.25">
      <c r="A28" s="19">
        <v>23</v>
      </c>
      <c r="B28" s="90" t="s">
        <v>30</v>
      </c>
      <c r="C28" s="91"/>
      <c r="D28" s="16">
        <f>D27*34%</f>
        <v>3764.0766240000007</v>
      </c>
      <c r="E28" s="21" t="s">
        <v>29</v>
      </c>
    </row>
    <row r="29" spans="1:8" ht="12" customHeight="1" x14ac:dyDescent="0.25">
      <c r="A29" s="19">
        <v>24</v>
      </c>
      <c r="B29" s="90" t="s">
        <v>31</v>
      </c>
      <c r="C29" s="91"/>
      <c r="D29" s="16">
        <f>D27*33%</f>
        <v>3653.3684880000005</v>
      </c>
      <c r="E29" s="21" t="s">
        <v>29</v>
      </c>
    </row>
    <row r="30" spans="1:8" ht="13.35" customHeight="1" x14ac:dyDescent="0.25">
      <c r="A30" s="19">
        <v>25</v>
      </c>
      <c r="B30" s="90" t="s">
        <v>32</v>
      </c>
      <c r="C30" s="91"/>
      <c r="D30" s="16">
        <f>D27*33%</f>
        <v>3653.3684880000005</v>
      </c>
      <c r="E30" s="21" t="s">
        <v>29</v>
      </c>
      <c r="G30" s="1" t="s">
        <v>169</v>
      </c>
    </row>
    <row r="31" spans="1:8" ht="19.5" customHeight="1" x14ac:dyDescent="0.25">
      <c r="A31" s="19">
        <v>26</v>
      </c>
      <c r="B31" s="99" t="s">
        <v>33</v>
      </c>
      <c r="C31" s="98"/>
      <c r="D31" s="16">
        <f>D12*14%</f>
        <v>9520.8996960000004</v>
      </c>
      <c r="E31" s="21" t="s">
        <v>29</v>
      </c>
    </row>
    <row r="32" spans="1:8" ht="14.45" customHeight="1" x14ac:dyDescent="0.25">
      <c r="A32" s="19">
        <v>27</v>
      </c>
      <c r="B32" s="90" t="s">
        <v>34</v>
      </c>
      <c r="C32" s="91"/>
      <c r="D32" s="16">
        <f>D12*21%</f>
        <v>14281.349543999999</v>
      </c>
      <c r="E32" s="21" t="s">
        <v>29</v>
      </c>
    </row>
    <row r="33" spans="1:7" ht="17.850000000000001" customHeight="1" x14ac:dyDescent="0.25">
      <c r="A33" s="19">
        <v>28</v>
      </c>
      <c r="B33" s="90" t="s">
        <v>35</v>
      </c>
      <c r="C33" s="91"/>
      <c r="D33" s="16">
        <f>D12*10%</f>
        <v>6800.64264</v>
      </c>
      <c r="E33" s="21" t="s">
        <v>29</v>
      </c>
    </row>
    <row r="34" spans="1:7" ht="15.75" customHeight="1" x14ac:dyDescent="0.25">
      <c r="A34" s="19">
        <v>31</v>
      </c>
      <c r="B34" s="90" t="s">
        <v>131</v>
      </c>
      <c r="C34" s="91"/>
      <c r="D34" s="16">
        <v>501.68</v>
      </c>
      <c r="E34" s="21" t="s">
        <v>29</v>
      </c>
    </row>
    <row r="35" spans="1:7" ht="15.75" customHeight="1" x14ac:dyDescent="0.25">
      <c r="A35" s="19">
        <v>32</v>
      </c>
      <c r="B35" s="90" t="s">
        <v>36</v>
      </c>
      <c r="C35" s="91"/>
      <c r="D35" s="16">
        <f>D12*0.8%</f>
        <v>544.05141119999996</v>
      </c>
      <c r="E35" s="21" t="s">
        <v>29</v>
      </c>
    </row>
    <row r="36" spans="1:7" ht="15" customHeight="1" x14ac:dyDescent="0.25">
      <c r="A36" s="92" t="s">
        <v>37</v>
      </c>
      <c r="B36" s="93"/>
      <c r="C36" s="94"/>
      <c r="D36" s="22">
        <f>D35+D34+D33+D32+D31+D27+D26</f>
        <v>81412.425887999998</v>
      </c>
      <c r="E36" s="23" t="s">
        <v>29</v>
      </c>
      <c r="G36" s="6"/>
    </row>
    <row r="37" spans="1:7" ht="17.100000000000001" customHeight="1" x14ac:dyDescent="0.25">
      <c r="A37" s="95" t="s">
        <v>38</v>
      </c>
      <c r="B37" s="96"/>
      <c r="C37" s="96"/>
      <c r="D37" s="96"/>
      <c r="E37" s="97"/>
    </row>
    <row r="38" spans="1:7" ht="39.75" customHeight="1" x14ac:dyDescent="0.25">
      <c r="A38" s="24"/>
      <c r="B38" s="25" t="s">
        <v>39</v>
      </c>
      <c r="C38" s="25" t="s">
        <v>40</v>
      </c>
      <c r="D38" s="25" t="s">
        <v>41</v>
      </c>
      <c r="E38" s="24" t="s">
        <v>42</v>
      </c>
    </row>
    <row r="39" spans="1:7" ht="22.7" customHeight="1" x14ac:dyDescent="0.25">
      <c r="A39" s="26">
        <v>25</v>
      </c>
      <c r="B39" s="80" t="s">
        <v>43</v>
      </c>
      <c r="C39" s="74"/>
      <c r="D39" s="74"/>
      <c r="E39" s="75"/>
    </row>
    <row r="40" spans="1:7" ht="41.1" customHeight="1" x14ac:dyDescent="0.25">
      <c r="A40" s="24"/>
      <c r="B40" s="11" t="s">
        <v>44</v>
      </c>
      <c r="C40" s="81" t="s">
        <v>45</v>
      </c>
      <c r="D40" s="81" t="s">
        <v>46</v>
      </c>
      <c r="E40" s="83">
        <f>D26/F2</f>
        <v>63.472750979002619</v>
      </c>
    </row>
    <row r="41" spans="1:7" ht="34.700000000000003" customHeight="1" x14ac:dyDescent="0.25">
      <c r="A41" s="24"/>
      <c r="B41" s="11" t="s">
        <v>47</v>
      </c>
      <c r="C41" s="85"/>
      <c r="D41" s="85"/>
      <c r="E41" s="87"/>
    </row>
    <row r="42" spans="1:7" ht="19.5" customHeight="1" x14ac:dyDescent="0.25">
      <c r="A42" s="24"/>
      <c r="B42" s="24" t="s">
        <v>48</v>
      </c>
      <c r="C42" s="85"/>
      <c r="D42" s="85"/>
      <c r="E42" s="87"/>
    </row>
    <row r="43" spans="1:7" ht="37.700000000000003" customHeight="1" x14ac:dyDescent="0.25">
      <c r="A43" s="24"/>
      <c r="B43" s="11" t="s">
        <v>49</v>
      </c>
      <c r="C43" s="85"/>
      <c r="D43" s="85"/>
      <c r="E43" s="87"/>
    </row>
    <row r="44" spans="1:7" ht="27.75" customHeight="1" x14ac:dyDescent="0.25">
      <c r="A44" s="24"/>
      <c r="B44" s="40" t="s">
        <v>139</v>
      </c>
      <c r="C44" s="85"/>
      <c r="D44" s="85"/>
      <c r="E44" s="87"/>
    </row>
    <row r="45" spans="1:7" ht="20.25" customHeight="1" x14ac:dyDescent="0.25">
      <c r="A45" s="24"/>
      <c r="B45" s="24" t="s">
        <v>51</v>
      </c>
      <c r="C45" s="85"/>
      <c r="D45" s="85"/>
      <c r="E45" s="87"/>
    </row>
    <row r="46" spans="1:7" ht="25.35" customHeight="1" x14ac:dyDescent="0.25">
      <c r="A46" s="24"/>
      <c r="B46" s="40" t="s">
        <v>138</v>
      </c>
      <c r="C46" s="88"/>
      <c r="D46" s="88"/>
      <c r="E46" s="87"/>
    </row>
    <row r="47" spans="1:7" ht="26.45" customHeight="1" x14ac:dyDescent="0.25">
      <c r="A47" s="24"/>
      <c r="B47" s="11" t="s">
        <v>53</v>
      </c>
      <c r="C47" s="89"/>
      <c r="D47" s="89"/>
      <c r="E47" s="84"/>
    </row>
    <row r="48" spans="1:7" ht="18.2" customHeight="1" x14ac:dyDescent="0.25">
      <c r="A48" s="26">
        <v>26</v>
      </c>
      <c r="B48" s="80" t="s">
        <v>54</v>
      </c>
      <c r="C48" s="74"/>
      <c r="D48" s="74"/>
      <c r="E48" s="75"/>
    </row>
    <row r="49" spans="1:5" ht="19.5" customHeight="1" x14ac:dyDescent="0.25">
      <c r="A49" s="24"/>
      <c r="B49" s="24" t="s">
        <v>55</v>
      </c>
      <c r="C49" s="11" t="s">
        <v>45</v>
      </c>
      <c r="D49" s="81" t="s">
        <v>46</v>
      </c>
      <c r="E49" s="83">
        <f>D27/F2</f>
        <v>18.160783464566929</v>
      </c>
    </row>
    <row r="50" spans="1:5" ht="30.75" customHeight="1" x14ac:dyDescent="0.25">
      <c r="A50" s="24"/>
      <c r="B50" s="11" t="s">
        <v>56</v>
      </c>
      <c r="C50" s="11" t="s">
        <v>57</v>
      </c>
      <c r="D50" s="85"/>
      <c r="E50" s="87"/>
    </row>
    <row r="51" spans="1:5" ht="17.100000000000001" customHeight="1" x14ac:dyDescent="0.25">
      <c r="A51" s="24"/>
      <c r="B51" s="11" t="s">
        <v>58</v>
      </c>
      <c r="C51" s="11" t="s">
        <v>45</v>
      </c>
      <c r="D51" s="82"/>
      <c r="E51" s="84"/>
    </row>
    <row r="52" spans="1:5" ht="14.45" customHeight="1" x14ac:dyDescent="0.25">
      <c r="A52" s="26">
        <v>27</v>
      </c>
      <c r="B52" s="80" t="s">
        <v>59</v>
      </c>
      <c r="C52" s="74"/>
      <c r="D52" s="74"/>
      <c r="E52" s="75"/>
    </row>
    <row r="53" spans="1:5" ht="20.25" customHeight="1" x14ac:dyDescent="0.25">
      <c r="A53" s="24"/>
      <c r="B53" s="40" t="s">
        <v>142</v>
      </c>
      <c r="C53" s="11" t="s">
        <v>61</v>
      </c>
      <c r="D53" s="11" t="s">
        <v>46</v>
      </c>
      <c r="E53" s="83">
        <f>D28/F2</f>
        <v>6.1746663779527564</v>
      </c>
    </row>
    <row r="54" spans="1:5" ht="20.25" customHeight="1" x14ac:dyDescent="0.25">
      <c r="A54" s="24"/>
      <c r="B54" s="11" t="s">
        <v>62</v>
      </c>
      <c r="C54" s="11" t="s">
        <v>61</v>
      </c>
      <c r="D54" s="11" t="s">
        <v>46</v>
      </c>
      <c r="E54" s="87"/>
    </row>
    <row r="55" spans="1:5" ht="20.25" customHeight="1" x14ac:dyDescent="0.25">
      <c r="A55" s="24"/>
      <c r="B55" s="24" t="s">
        <v>63</v>
      </c>
      <c r="C55" s="11" t="s">
        <v>61</v>
      </c>
      <c r="D55" s="11" t="s">
        <v>46</v>
      </c>
      <c r="E55" s="84"/>
    </row>
    <row r="56" spans="1:5" ht="13.35" customHeight="1" x14ac:dyDescent="0.25">
      <c r="A56" s="26">
        <v>28</v>
      </c>
      <c r="B56" s="80" t="s">
        <v>64</v>
      </c>
      <c r="C56" s="74"/>
      <c r="D56" s="74"/>
      <c r="E56" s="75"/>
    </row>
    <row r="57" spans="1:5" ht="21.6" customHeight="1" x14ac:dyDescent="0.25">
      <c r="A57" s="24"/>
      <c r="B57" s="11" t="s">
        <v>65</v>
      </c>
      <c r="C57" s="81" t="s">
        <v>66</v>
      </c>
      <c r="D57" s="81" t="s">
        <v>46</v>
      </c>
      <c r="E57" s="83">
        <f>D29/F2</f>
        <v>5.9930585433070869</v>
      </c>
    </row>
    <row r="58" spans="1:5" ht="21.6" customHeight="1" x14ac:dyDescent="0.25">
      <c r="A58" s="24"/>
      <c r="B58" s="11" t="s">
        <v>67</v>
      </c>
      <c r="C58" s="82"/>
      <c r="D58" s="82"/>
      <c r="E58" s="84"/>
    </row>
    <row r="59" spans="1:5" ht="15" customHeight="1" x14ac:dyDescent="0.25">
      <c r="A59" s="27">
        <v>29</v>
      </c>
      <c r="B59" s="80" t="s">
        <v>68</v>
      </c>
      <c r="C59" s="74"/>
      <c r="D59" s="74"/>
      <c r="E59" s="75"/>
    </row>
    <row r="60" spans="1:5" ht="36.6" customHeight="1" x14ac:dyDescent="0.25">
      <c r="A60" s="24"/>
      <c r="B60" s="40" t="s">
        <v>140</v>
      </c>
      <c r="C60" s="11" t="s">
        <v>141</v>
      </c>
      <c r="D60" s="11" t="s">
        <v>46</v>
      </c>
      <c r="E60" s="28">
        <f>D30/F2</f>
        <v>5.9930585433070869</v>
      </c>
    </row>
    <row r="61" spans="1:5" ht="16.5" customHeight="1" x14ac:dyDescent="0.25">
      <c r="A61" s="27">
        <v>30</v>
      </c>
      <c r="B61" s="80" t="s">
        <v>71</v>
      </c>
      <c r="C61" s="74"/>
      <c r="D61" s="74"/>
      <c r="E61" s="75"/>
    </row>
    <row r="62" spans="1:5" ht="30.75" customHeight="1" x14ac:dyDescent="0.25">
      <c r="A62" s="24"/>
      <c r="B62" s="11" t="s">
        <v>72</v>
      </c>
      <c r="C62" s="81" t="s">
        <v>73</v>
      </c>
      <c r="D62" s="81" t="s">
        <v>74</v>
      </c>
      <c r="E62" s="83">
        <f>D31/F2</f>
        <v>15.618273779527559</v>
      </c>
    </row>
    <row r="63" spans="1:5" ht="22.7" customHeight="1" x14ac:dyDescent="0.25">
      <c r="A63" s="24"/>
      <c r="B63" s="11" t="s">
        <v>75</v>
      </c>
      <c r="C63" s="85"/>
      <c r="D63" s="85"/>
      <c r="E63" s="87"/>
    </row>
    <row r="64" spans="1:5" ht="22.7" customHeight="1" x14ac:dyDescent="0.25">
      <c r="A64" s="24"/>
      <c r="B64" s="11" t="s">
        <v>76</v>
      </c>
      <c r="C64" s="82"/>
      <c r="D64" s="85"/>
      <c r="E64" s="87"/>
    </row>
    <row r="65" spans="1:5" ht="22.7" customHeight="1" x14ac:dyDescent="0.25">
      <c r="A65" s="24"/>
      <c r="B65" s="11" t="s">
        <v>77</v>
      </c>
      <c r="C65" s="25" t="s">
        <v>78</v>
      </c>
      <c r="D65" s="85"/>
      <c r="E65" s="87"/>
    </row>
    <row r="66" spans="1:5" ht="29.45" customHeight="1" x14ac:dyDescent="0.25">
      <c r="A66" s="24"/>
      <c r="B66" s="11" t="s">
        <v>72</v>
      </c>
      <c r="C66" s="29" t="s">
        <v>79</v>
      </c>
      <c r="D66" s="82"/>
      <c r="E66" s="84"/>
    </row>
    <row r="67" spans="1:5" ht="16.5" customHeight="1" x14ac:dyDescent="0.25">
      <c r="A67" s="27">
        <v>31</v>
      </c>
      <c r="B67" s="80" t="s">
        <v>71</v>
      </c>
      <c r="C67" s="74"/>
      <c r="D67" s="74"/>
      <c r="E67" s="75"/>
    </row>
    <row r="68" spans="1:5" ht="17.100000000000001" customHeight="1" x14ac:dyDescent="0.25">
      <c r="A68" s="26">
        <v>31</v>
      </c>
      <c r="B68" s="80" t="s">
        <v>80</v>
      </c>
      <c r="C68" s="74"/>
      <c r="D68" s="74"/>
      <c r="E68" s="75"/>
    </row>
    <row r="69" spans="1:5" ht="15" customHeight="1" x14ac:dyDescent="0.25">
      <c r="A69" s="24"/>
      <c r="B69" s="11" t="s">
        <v>81</v>
      </c>
      <c r="C69" s="11" t="s">
        <v>82</v>
      </c>
      <c r="D69" s="81" t="s">
        <v>46</v>
      </c>
      <c r="E69" s="83">
        <f>D35/F2</f>
        <v>0.89247278740157465</v>
      </c>
    </row>
    <row r="70" spans="1:5" ht="16.5" customHeight="1" x14ac:dyDescent="0.25">
      <c r="A70" s="24"/>
      <c r="B70" s="11" t="s">
        <v>83</v>
      </c>
      <c r="C70" s="40" t="s">
        <v>147</v>
      </c>
      <c r="D70" s="82"/>
      <c r="E70" s="84"/>
    </row>
    <row r="71" spans="1:5" ht="16.5" customHeight="1" x14ac:dyDescent="0.25">
      <c r="A71" s="26">
        <v>32</v>
      </c>
      <c r="B71" s="80" t="s">
        <v>84</v>
      </c>
      <c r="C71" s="74"/>
      <c r="D71" s="74"/>
      <c r="E71" s="75"/>
    </row>
    <row r="72" spans="1:5" ht="22.7" customHeight="1" x14ac:dyDescent="0.25">
      <c r="A72" s="24"/>
      <c r="B72" s="11" t="s">
        <v>85</v>
      </c>
      <c r="C72" s="25" t="s">
        <v>86</v>
      </c>
      <c r="D72" s="81" t="s">
        <v>46</v>
      </c>
      <c r="E72" s="78">
        <f>D32/F2</f>
        <v>23.427410669291337</v>
      </c>
    </row>
    <row r="73" spans="1:5" ht="14.45" customHeight="1" x14ac:dyDescent="0.25">
      <c r="A73" s="24"/>
      <c r="B73" s="11" t="s">
        <v>87</v>
      </c>
      <c r="C73" s="25" t="s">
        <v>86</v>
      </c>
      <c r="D73" s="85"/>
      <c r="E73" s="79"/>
    </row>
    <row r="74" spans="1:5" ht="16.5" customHeight="1" x14ac:dyDescent="0.25">
      <c r="A74" s="24"/>
      <c r="B74" s="11" t="s">
        <v>88</v>
      </c>
      <c r="C74" s="25" t="s">
        <v>86</v>
      </c>
      <c r="D74" s="85"/>
      <c r="E74" s="79"/>
    </row>
    <row r="75" spans="1:5" ht="11.25" customHeight="1" x14ac:dyDescent="0.25">
      <c r="A75" s="24"/>
      <c r="B75" s="11" t="s">
        <v>89</v>
      </c>
      <c r="C75" s="25" t="s">
        <v>86</v>
      </c>
      <c r="D75" s="85"/>
      <c r="E75" s="79"/>
    </row>
    <row r="76" spans="1:5" ht="21.95" customHeight="1" x14ac:dyDescent="0.25">
      <c r="A76" s="24"/>
      <c r="B76" s="11" t="s">
        <v>90</v>
      </c>
      <c r="C76" s="25" t="s">
        <v>86</v>
      </c>
      <c r="D76" s="85"/>
      <c r="E76" s="79"/>
    </row>
    <row r="77" spans="1:5" ht="29.45" customHeight="1" x14ac:dyDescent="0.25">
      <c r="A77" s="24"/>
      <c r="B77" s="11" t="s">
        <v>91</v>
      </c>
      <c r="C77" s="25" t="s">
        <v>86</v>
      </c>
      <c r="D77" s="85"/>
      <c r="E77" s="79"/>
    </row>
    <row r="78" spans="1:5" ht="20.25" customHeight="1" x14ac:dyDescent="0.25">
      <c r="A78" s="24"/>
      <c r="B78" s="11" t="s">
        <v>92</v>
      </c>
      <c r="C78" s="25" t="s">
        <v>86</v>
      </c>
      <c r="D78" s="85"/>
      <c r="E78" s="79"/>
    </row>
    <row r="79" spans="1:5" ht="20.25" customHeight="1" x14ac:dyDescent="0.25">
      <c r="A79" s="24"/>
      <c r="B79" s="24" t="s">
        <v>93</v>
      </c>
      <c r="C79" s="25" t="s">
        <v>86</v>
      </c>
      <c r="D79" s="85"/>
      <c r="E79" s="79"/>
    </row>
    <row r="80" spans="1:5" ht="15" customHeight="1" x14ac:dyDescent="0.25">
      <c r="A80" s="24"/>
      <c r="B80" s="11" t="s">
        <v>94</v>
      </c>
      <c r="C80" s="25" t="s">
        <v>95</v>
      </c>
      <c r="D80" s="82"/>
      <c r="E80" s="86"/>
    </row>
    <row r="81" spans="1:8" s="6" customFormat="1" ht="12.6" customHeight="1" x14ac:dyDescent="0.25">
      <c r="A81" s="26">
        <v>37</v>
      </c>
      <c r="B81" s="73" t="s">
        <v>133</v>
      </c>
      <c r="C81" s="74"/>
      <c r="D81" s="74"/>
      <c r="E81" s="75"/>
      <c r="G81" s="1"/>
      <c r="H81" s="1"/>
    </row>
    <row r="82" spans="1:8" s="6" customFormat="1" ht="37.700000000000003" customHeight="1" x14ac:dyDescent="0.25">
      <c r="A82" s="24"/>
      <c r="B82" s="11" t="s">
        <v>134</v>
      </c>
      <c r="C82" s="25" t="s">
        <v>97</v>
      </c>
      <c r="D82" s="76" t="s">
        <v>96</v>
      </c>
      <c r="E82" s="78">
        <f>D34/F2</f>
        <v>0.82296587926509179</v>
      </c>
      <c r="G82" s="1"/>
      <c r="H82" s="1"/>
    </row>
    <row r="83" spans="1:8" s="6" customFormat="1" ht="23.25" customHeight="1" x14ac:dyDescent="0.25">
      <c r="A83" s="24"/>
      <c r="B83" s="40" t="s">
        <v>134</v>
      </c>
      <c r="C83" s="25" t="s">
        <v>98</v>
      </c>
      <c r="D83" s="77"/>
      <c r="E83" s="79"/>
      <c r="G83" s="1"/>
      <c r="H83" s="1"/>
    </row>
    <row r="84" spans="1:8" s="6" customFormat="1" ht="9.75" customHeight="1" x14ac:dyDescent="0.25">
      <c r="A84" s="26">
        <v>38</v>
      </c>
      <c r="B84" s="80" t="s">
        <v>99</v>
      </c>
      <c r="C84" s="74"/>
      <c r="D84" s="74"/>
      <c r="E84" s="75"/>
      <c r="G84" s="1"/>
      <c r="H84" s="1"/>
    </row>
    <row r="85" spans="1:8" s="6" customFormat="1" ht="14.25" customHeight="1" x14ac:dyDescent="0.25">
      <c r="A85" s="24"/>
      <c r="B85" s="11" t="s">
        <v>100</v>
      </c>
      <c r="C85" s="11" t="s">
        <v>101</v>
      </c>
      <c r="D85" s="65">
        <v>0</v>
      </c>
      <c r="E85" s="66"/>
      <c r="G85" s="1"/>
      <c r="H85" s="1"/>
    </row>
    <row r="86" spans="1:8" s="6" customFormat="1" ht="14.25" customHeight="1" x14ac:dyDescent="0.25">
      <c r="A86" s="24"/>
      <c r="B86" s="11" t="s">
        <v>102</v>
      </c>
      <c r="C86" s="11" t="s">
        <v>101</v>
      </c>
      <c r="D86" s="65">
        <v>0</v>
      </c>
      <c r="E86" s="66"/>
      <c r="G86" s="1"/>
      <c r="H86" s="1"/>
    </row>
    <row r="87" spans="1:8" s="6" customFormat="1" ht="14.25" customHeight="1" x14ac:dyDescent="0.25">
      <c r="A87" s="24"/>
      <c r="B87" s="11" t="s">
        <v>103</v>
      </c>
      <c r="C87" s="11" t="s">
        <v>101</v>
      </c>
      <c r="D87" s="65">
        <v>0</v>
      </c>
      <c r="E87" s="66"/>
      <c r="G87" s="1"/>
      <c r="H87" s="1"/>
    </row>
    <row r="88" spans="1:8" s="6" customFormat="1" ht="14.25" customHeight="1" x14ac:dyDescent="0.25">
      <c r="A88" s="54"/>
      <c r="B88" s="11" t="s">
        <v>104</v>
      </c>
      <c r="C88" s="11" t="s">
        <v>7</v>
      </c>
      <c r="D88" s="65">
        <v>0</v>
      </c>
      <c r="E88" s="66"/>
      <c r="G88" s="1"/>
      <c r="H88" s="1"/>
    </row>
    <row r="89" spans="1:8" s="6" customFormat="1" ht="16.5" customHeight="1" x14ac:dyDescent="0.25">
      <c r="A89" s="67" t="s">
        <v>105</v>
      </c>
      <c r="B89" s="68"/>
      <c r="C89" s="68"/>
      <c r="D89" s="68"/>
      <c r="E89" s="69"/>
      <c r="G89" s="1"/>
      <c r="H89" s="1"/>
    </row>
    <row r="90" spans="1:8" s="6" customFormat="1" ht="16.5" customHeight="1" x14ac:dyDescent="0.25">
      <c r="A90" s="31">
        <v>1</v>
      </c>
      <c r="B90" s="21" t="s">
        <v>106</v>
      </c>
      <c r="C90" s="21" t="s">
        <v>107</v>
      </c>
      <c r="D90" s="52">
        <v>0</v>
      </c>
      <c r="E90" s="33"/>
      <c r="G90" s="1"/>
      <c r="H90" s="1"/>
    </row>
    <row r="91" spans="1:8" s="6" customFormat="1" ht="16.5" customHeight="1" x14ac:dyDescent="0.25">
      <c r="A91" s="31">
        <v>2</v>
      </c>
      <c r="B91" s="21" t="s">
        <v>108</v>
      </c>
      <c r="C91" s="21" t="s">
        <v>107</v>
      </c>
      <c r="D91" s="52">
        <v>0</v>
      </c>
      <c r="E91" s="33"/>
      <c r="G91" s="1"/>
      <c r="H91" s="1"/>
    </row>
    <row r="92" spans="1:8" s="6" customFormat="1" ht="16.5" customHeight="1" x14ac:dyDescent="0.25">
      <c r="A92" s="31">
        <v>3</v>
      </c>
      <c r="B92" s="21" t="s">
        <v>109</v>
      </c>
      <c r="C92" s="21" t="s">
        <v>107</v>
      </c>
      <c r="D92" s="34"/>
      <c r="E92" s="33"/>
      <c r="G92" s="1"/>
      <c r="H92" s="1"/>
    </row>
    <row r="93" spans="1:8" s="6" customFormat="1" ht="16.5" customHeight="1" x14ac:dyDescent="0.25">
      <c r="A93" s="31">
        <v>4</v>
      </c>
      <c r="B93" s="21" t="s">
        <v>110</v>
      </c>
      <c r="C93" s="21" t="s">
        <v>107</v>
      </c>
      <c r="D93" s="52" t="s">
        <v>111</v>
      </c>
      <c r="E93" s="33"/>
      <c r="G93" s="1"/>
      <c r="H93" s="1"/>
    </row>
    <row r="94" spans="1:8" s="6" customFormat="1" ht="16.5" customHeight="1" x14ac:dyDescent="0.25">
      <c r="A94" s="31">
        <v>5</v>
      </c>
      <c r="B94" s="21" t="s">
        <v>112</v>
      </c>
      <c r="C94" s="21" t="s">
        <v>107</v>
      </c>
      <c r="D94" s="52" t="s">
        <v>111</v>
      </c>
      <c r="E94" s="33"/>
      <c r="G94" s="1"/>
      <c r="H94" s="1"/>
    </row>
    <row r="95" spans="1:8" s="6" customFormat="1" ht="16.5" customHeight="1" x14ac:dyDescent="0.25">
      <c r="A95" s="31">
        <v>6</v>
      </c>
      <c r="B95" s="21" t="s">
        <v>113</v>
      </c>
      <c r="C95" s="21" t="s">
        <v>107</v>
      </c>
      <c r="D95" s="34"/>
      <c r="E95" s="33"/>
      <c r="G95" s="1"/>
      <c r="H95" s="1"/>
    </row>
    <row r="96" spans="1:8" s="6" customFormat="1" ht="16.5" customHeight="1" x14ac:dyDescent="0.25">
      <c r="A96" s="67" t="s">
        <v>114</v>
      </c>
      <c r="B96" s="68"/>
      <c r="C96" s="68"/>
      <c r="D96" s="68"/>
      <c r="E96" s="69"/>
      <c r="G96" s="1"/>
      <c r="H96" s="1"/>
    </row>
    <row r="97" spans="1:8" s="6" customFormat="1" ht="16.5" customHeight="1" x14ac:dyDescent="0.25">
      <c r="A97" s="31">
        <v>1</v>
      </c>
      <c r="B97" s="21" t="s">
        <v>115</v>
      </c>
      <c r="C97" s="21" t="s">
        <v>116</v>
      </c>
      <c r="D97" s="52">
        <v>0</v>
      </c>
      <c r="E97" s="33"/>
      <c r="G97" s="1"/>
      <c r="H97" s="1"/>
    </row>
    <row r="98" spans="1:8" s="6" customFormat="1" ht="16.5" customHeight="1" x14ac:dyDescent="0.25">
      <c r="A98" s="31">
        <v>2</v>
      </c>
      <c r="B98" s="21" t="s">
        <v>117</v>
      </c>
      <c r="C98" s="21" t="s">
        <v>116</v>
      </c>
      <c r="D98" s="52">
        <v>0</v>
      </c>
      <c r="E98" s="33"/>
      <c r="G98" s="1"/>
      <c r="H98" s="1"/>
    </row>
    <row r="99" spans="1:8" s="6" customFormat="1" ht="16.5" customHeight="1" x14ac:dyDescent="0.25">
      <c r="A99" s="31">
        <v>3</v>
      </c>
      <c r="B99" s="21" t="s">
        <v>118</v>
      </c>
      <c r="C99" s="21" t="s">
        <v>116</v>
      </c>
      <c r="D99" s="52" t="s">
        <v>111</v>
      </c>
      <c r="E99" s="33"/>
      <c r="G99" s="1"/>
      <c r="H99" s="1"/>
    </row>
    <row r="100" spans="1:8" s="6" customFormat="1" ht="16.5" customHeight="1" x14ac:dyDescent="0.25">
      <c r="A100" s="31">
        <v>4</v>
      </c>
      <c r="B100" s="21" t="s">
        <v>119</v>
      </c>
      <c r="C100" s="21" t="s">
        <v>107</v>
      </c>
      <c r="D100" s="52">
        <v>0</v>
      </c>
      <c r="E100" s="33"/>
      <c r="G100" s="1"/>
      <c r="H100" s="1"/>
    </row>
    <row r="101" spans="1:8" s="6" customFormat="1" ht="16.5" customHeight="1" x14ac:dyDescent="0.25">
      <c r="A101" s="70" t="s">
        <v>120</v>
      </c>
      <c r="B101" s="71"/>
      <c r="C101" s="71"/>
      <c r="D101" s="71"/>
      <c r="E101" s="72"/>
      <c r="G101" s="1"/>
      <c r="H101" s="1"/>
    </row>
    <row r="102" spans="1:8" s="6" customFormat="1" ht="16.5" customHeight="1" x14ac:dyDescent="0.25">
      <c r="A102" s="31">
        <v>1</v>
      </c>
      <c r="B102" s="21" t="s">
        <v>121</v>
      </c>
      <c r="C102" s="21" t="s">
        <v>116</v>
      </c>
      <c r="D102" s="53"/>
      <c r="E102" s="33"/>
      <c r="G102" s="1"/>
      <c r="H102" s="1"/>
    </row>
    <row r="103" spans="1:8" s="6" customFormat="1" ht="16.5" customHeight="1" x14ac:dyDescent="0.25">
      <c r="A103" s="31">
        <v>2</v>
      </c>
      <c r="B103" s="21" t="s">
        <v>122</v>
      </c>
      <c r="C103" s="21" t="s">
        <v>116</v>
      </c>
      <c r="D103" s="53"/>
      <c r="E103" s="33"/>
      <c r="G103" s="1"/>
      <c r="H103" s="1"/>
    </row>
    <row r="104" spans="1:8" s="6" customFormat="1" ht="24.75" customHeight="1" x14ac:dyDescent="0.25">
      <c r="A104" s="31">
        <v>3</v>
      </c>
      <c r="B104" s="21" t="s">
        <v>123</v>
      </c>
      <c r="C104" s="21" t="s">
        <v>107</v>
      </c>
      <c r="D104" s="53"/>
      <c r="E104" s="33"/>
      <c r="G104" s="1"/>
      <c r="H104" s="1"/>
    </row>
    <row r="105" spans="1:8" ht="16.5" customHeight="1" x14ac:dyDescent="0.25">
      <c r="A105" s="55"/>
      <c r="B105" s="36"/>
      <c r="C105" s="36"/>
      <c r="D105" s="37"/>
      <c r="E105" s="37"/>
    </row>
    <row r="106" spans="1:8" ht="16.5" customHeight="1" x14ac:dyDescent="0.25">
      <c r="A106" s="61" t="s">
        <v>136</v>
      </c>
      <c r="B106" s="62"/>
      <c r="C106" s="62"/>
      <c r="D106" s="62"/>
      <c r="E106" s="62"/>
      <c r="F106" s="62"/>
    </row>
    <row r="107" spans="1:8" ht="16.5" customHeight="1" x14ac:dyDescent="0.25">
      <c r="A107" s="55"/>
      <c r="B107" s="36"/>
      <c r="C107" s="36"/>
      <c r="D107" s="37"/>
      <c r="E107" s="37"/>
    </row>
    <row r="108" spans="1:8" ht="16.5" customHeight="1" x14ac:dyDescent="0.25">
      <c r="A108" s="61" t="s">
        <v>135</v>
      </c>
      <c r="B108" s="62"/>
      <c r="C108" s="62"/>
      <c r="D108" s="62"/>
      <c r="E108" s="62"/>
      <c r="F108" s="62"/>
    </row>
    <row r="109" spans="1:8" ht="16.5" customHeight="1" x14ac:dyDescent="0.25">
      <c r="A109" s="55"/>
      <c r="B109" s="36"/>
      <c r="C109" s="36"/>
      <c r="D109" s="37"/>
      <c r="E109" s="37"/>
    </row>
    <row r="110" spans="1:8" ht="16.5" customHeight="1" x14ac:dyDescent="0.25">
      <c r="A110" s="55"/>
      <c r="B110" s="36"/>
      <c r="C110" s="36"/>
      <c r="D110" s="37"/>
      <c r="E110" s="37"/>
    </row>
    <row r="111" spans="1:8" ht="16.5" customHeight="1" x14ac:dyDescent="0.25">
      <c r="A111" s="55"/>
      <c r="B111" s="36"/>
      <c r="C111" s="36"/>
      <c r="D111" s="37"/>
      <c r="E111" s="37"/>
    </row>
    <row r="112" spans="1:8" ht="16.5" customHeight="1" x14ac:dyDescent="0.25">
      <c r="A112" s="55"/>
      <c r="B112" s="36"/>
      <c r="C112" s="36"/>
      <c r="D112" s="37"/>
      <c r="E112" s="37"/>
    </row>
    <row r="113" spans="1:8" ht="16.5" customHeight="1" x14ac:dyDescent="0.25">
      <c r="A113" s="55"/>
      <c r="B113" s="36"/>
      <c r="C113" s="36"/>
      <c r="D113" s="37"/>
      <c r="E113" s="37"/>
    </row>
    <row r="114" spans="1:8" ht="16.5" customHeight="1" x14ac:dyDescent="0.25">
      <c r="A114" s="55"/>
      <c r="B114" s="36"/>
      <c r="C114" s="36"/>
      <c r="D114" s="37"/>
      <c r="E114" s="37"/>
    </row>
    <row r="115" spans="1:8" ht="16.5" customHeight="1" x14ac:dyDescent="0.25">
      <c r="A115" s="55"/>
      <c r="B115" s="36"/>
      <c r="C115" s="36"/>
      <c r="D115" s="37"/>
      <c r="E115" s="37"/>
    </row>
    <row r="116" spans="1:8" ht="16.5" customHeight="1" x14ac:dyDescent="0.25">
      <c r="A116" s="55"/>
      <c r="B116" s="36"/>
      <c r="C116" s="36"/>
      <c r="D116" s="37"/>
      <c r="E116" s="37"/>
    </row>
    <row r="117" spans="1:8" ht="16.5" customHeight="1" x14ac:dyDescent="0.25">
      <c r="A117" s="55"/>
      <c r="B117" s="36"/>
      <c r="C117" s="36"/>
      <c r="D117" s="37"/>
      <c r="E117" s="37"/>
    </row>
    <row r="118" spans="1:8" ht="16.5" customHeight="1" x14ac:dyDescent="0.25">
      <c r="A118" s="55"/>
      <c r="B118" s="36"/>
      <c r="C118" s="36"/>
      <c r="D118" s="37"/>
      <c r="E118" s="37"/>
    </row>
    <row r="119" spans="1:8" ht="16.5" customHeight="1" x14ac:dyDescent="0.25">
      <c r="A119" s="55"/>
      <c r="B119" s="36"/>
      <c r="C119" s="36"/>
      <c r="D119" s="37"/>
      <c r="E119" s="37"/>
    </row>
    <row r="120" spans="1:8" ht="16.5" customHeight="1" x14ac:dyDescent="0.25">
      <c r="A120" s="55"/>
      <c r="B120" s="36"/>
      <c r="C120" s="36"/>
      <c r="D120" s="37"/>
      <c r="E120" s="37"/>
    </row>
    <row r="121" spans="1:8" s="6" customFormat="1" ht="16.5" customHeight="1" x14ac:dyDescent="0.25">
      <c r="A121" s="55"/>
      <c r="B121" s="36"/>
      <c r="C121" s="36"/>
      <c r="D121" s="37"/>
      <c r="E121" s="37"/>
      <c r="G121" s="1"/>
      <c r="H121" s="1"/>
    </row>
    <row r="122" spans="1:8" s="6" customFormat="1" ht="16.5" customHeight="1" x14ac:dyDescent="0.25">
      <c r="A122" s="55"/>
      <c r="B122" s="36"/>
      <c r="C122" s="36"/>
      <c r="D122" s="37"/>
      <c r="E122" s="37"/>
      <c r="G122" s="1"/>
      <c r="H122" s="1"/>
    </row>
    <row r="123" spans="1:8" s="6" customFormat="1" ht="16.5" customHeight="1" x14ac:dyDescent="0.25">
      <c r="A123" s="55"/>
      <c r="B123" s="36"/>
      <c r="C123" s="36"/>
      <c r="D123" s="37"/>
      <c r="E123" s="37"/>
      <c r="G123" s="1"/>
      <c r="H123" s="1"/>
    </row>
    <row r="124" spans="1:8" s="6" customFormat="1" ht="16.5" customHeight="1" x14ac:dyDescent="0.25">
      <c r="A124" s="55"/>
      <c r="B124" s="36"/>
      <c r="C124" s="36"/>
      <c r="D124" s="37"/>
      <c r="E124" s="37"/>
      <c r="G124" s="1"/>
      <c r="H124" s="1"/>
    </row>
    <row r="125" spans="1:8" s="6" customFormat="1" ht="16.5" customHeight="1" x14ac:dyDescent="0.25">
      <c r="A125" s="55"/>
      <c r="B125" s="36"/>
      <c r="C125" s="36"/>
      <c r="D125" s="37"/>
      <c r="E125" s="37"/>
      <c r="G125" s="1"/>
      <c r="H125" s="1"/>
    </row>
    <row r="126" spans="1:8" s="6" customFormat="1" ht="16.5" customHeight="1" x14ac:dyDescent="0.25">
      <c r="A126" s="55"/>
      <c r="B126" s="36"/>
      <c r="C126" s="36"/>
      <c r="D126" s="37"/>
      <c r="E126" s="37"/>
      <c r="G126" s="1"/>
      <c r="H126" s="1"/>
    </row>
    <row r="127" spans="1:8" s="6" customFormat="1" ht="16.5" customHeight="1" x14ac:dyDescent="0.25">
      <c r="A127" s="55"/>
      <c r="B127" s="36"/>
      <c r="C127" s="36"/>
      <c r="D127" s="37"/>
      <c r="E127" s="37"/>
      <c r="G127" s="1"/>
      <c r="H127" s="1"/>
    </row>
    <row r="128" spans="1:8" s="6" customFormat="1" ht="16.5" customHeight="1" x14ac:dyDescent="0.25">
      <c r="A128" s="55"/>
      <c r="B128" s="36"/>
      <c r="C128" s="36"/>
      <c r="D128" s="37"/>
      <c r="E128" s="37"/>
      <c r="G128" s="1"/>
      <c r="H128" s="1"/>
    </row>
    <row r="129" spans="1:8" s="6" customFormat="1" ht="16.5" customHeight="1" x14ac:dyDescent="0.25">
      <c r="A129" s="55"/>
      <c r="B129" s="36"/>
      <c r="C129" s="36"/>
      <c r="D129" s="37"/>
      <c r="E129" s="37"/>
      <c r="G129" s="1"/>
      <c r="H129" s="1"/>
    </row>
    <row r="130" spans="1:8" s="6" customFormat="1" ht="16.5" customHeight="1" x14ac:dyDescent="0.25">
      <c r="A130" s="55"/>
      <c r="B130" s="36"/>
      <c r="C130" s="36"/>
      <c r="D130" s="37"/>
      <c r="E130" s="37"/>
      <c r="G130" s="1"/>
      <c r="H130" s="1"/>
    </row>
    <row r="131" spans="1:8" s="6" customFormat="1" ht="16.5" customHeight="1" x14ac:dyDescent="0.25">
      <c r="A131" s="55"/>
      <c r="B131" s="36"/>
      <c r="C131" s="36"/>
      <c r="D131" s="37"/>
      <c r="E131" s="37"/>
      <c r="G131" s="1"/>
      <c r="H131" s="1"/>
    </row>
    <row r="132" spans="1:8" s="6" customFormat="1" ht="16.5" customHeight="1" x14ac:dyDescent="0.25">
      <c r="A132" s="55"/>
      <c r="B132" s="36"/>
      <c r="C132" s="36"/>
      <c r="D132" s="37"/>
      <c r="E132" s="37"/>
      <c r="G132" s="1"/>
      <c r="H132" s="1"/>
    </row>
    <row r="133" spans="1:8" s="6" customFormat="1" ht="16.5" customHeight="1" x14ac:dyDescent="0.25">
      <c r="A133" s="55"/>
      <c r="B133" s="36"/>
      <c r="C133" s="36"/>
      <c r="D133" s="37"/>
      <c r="E133" s="37"/>
      <c r="G133" s="1"/>
      <c r="H133" s="1"/>
    </row>
    <row r="134" spans="1:8" s="6" customFormat="1" ht="9.75" customHeight="1" x14ac:dyDescent="0.25">
      <c r="A134" s="1"/>
      <c r="B134" s="1"/>
      <c r="C134" s="1"/>
      <c r="D134" s="1"/>
      <c r="E134" s="1"/>
      <c r="G134" s="1"/>
      <c r="H134" s="1"/>
    </row>
    <row r="135" spans="1:8" s="6" customFormat="1" x14ac:dyDescent="0.25">
      <c r="A135" s="1"/>
      <c r="B135" s="1"/>
      <c r="C135" s="1"/>
      <c r="D135" s="1"/>
      <c r="E135" s="38"/>
      <c r="G135" s="1"/>
      <c r="H135" s="1"/>
    </row>
  </sheetData>
  <mergeCells count="78">
    <mergeCell ref="B13:C13"/>
    <mergeCell ref="A1:F1"/>
    <mergeCell ref="A3:E3"/>
    <mergeCell ref="B4:C4"/>
    <mergeCell ref="B5:C5"/>
    <mergeCell ref="B6:C6"/>
    <mergeCell ref="A7:E7"/>
    <mergeCell ref="B8:C8"/>
    <mergeCell ref="B9:C9"/>
    <mergeCell ref="B10:C10"/>
    <mergeCell ref="B11:C11"/>
    <mergeCell ref="B12:C12"/>
    <mergeCell ref="A25:C25"/>
    <mergeCell ref="D25:E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E24"/>
    <mergeCell ref="A37:E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A36:C36"/>
    <mergeCell ref="B39:E39"/>
    <mergeCell ref="C40:C45"/>
    <mergeCell ref="D40:D45"/>
    <mergeCell ref="E40:E47"/>
    <mergeCell ref="C46:C47"/>
    <mergeCell ref="D46:D47"/>
    <mergeCell ref="C62:C64"/>
    <mergeCell ref="D62:D66"/>
    <mergeCell ref="E62:E66"/>
    <mergeCell ref="B48:E48"/>
    <mergeCell ref="D49:D51"/>
    <mergeCell ref="E49:E51"/>
    <mergeCell ref="B52:E52"/>
    <mergeCell ref="E53:E55"/>
    <mergeCell ref="B56:E56"/>
    <mergeCell ref="C57:C58"/>
    <mergeCell ref="D57:D58"/>
    <mergeCell ref="E57:E58"/>
    <mergeCell ref="B59:E59"/>
    <mergeCell ref="B61:E61"/>
    <mergeCell ref="D69:D70"/>
    <mergeCell ref="E69:E70"/>
    <mergeCell ref="B71:E71"/>
    <mergeCell ref="D72:D80"/>
    <mergeCell ref="E72:E80"/>
    <mergeCell ref="A108:F108"/>
    <mergeCell ref="B2:C2"/>
    <mergeCell ref="D87:E87"/>
    <mergeCell ref="D88:E88"/>
    <mergeCell ref="A89:E89"/>
    <mergeCell ref="A96:E96"/>
    <mergeCell ref="A101:E101"/>
    <mergeCell ref="A106:F106"/>
    <mergeCell ref="B81:E81"/>
    <mergeCell ref="D82:D83"/>
    <mergeCell ref="E82:E83"/>
    <mergeCell ref="B84:E84"/>
    <mergeCell ref="D85:E85"/>
    <mergeCell ref="D86:E86"/>
    <mergeCell ref="B67:E67"/>
    <mergeCell ref="B68:E68"/>
  </mergeCells>
  <pageMargins left="0.7" right="0.7" top="0.75" bottom="0.75" header="0.3" footer="0.3"/>
  <pageSetup paperSize="9" scale="77" orientation="portrait" r:id="rId1"/>
  <rowBreaks count="1" manualBreakCount="1">
    <brk id="55" max="4" man="1"/>
  </rowBreaks>
  <colBreaks count="1" manualBreakCount="1">
    <brk id="5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12F92-D1CA-416C-961D-1251B0BE1B02}">
  <sheetPr>
    <tabColor rgb="FF00B050"/>
  </sheetPr>
  <dimension ref="A1:H135"/>
  <sheetViews>
    <sheetView topLeftCell="A73" zoomScale="110" zoomScaleNormal="110" workbookViewId="0">
      <selection activeCell="A81" sqref="A81:XFD88"/>
    </sheetView>
  </sheetViews>
  <sheetFormatPr defaultRowHeight="12.75" x14ac:dyDescent="0.25"/>
  <cols>
    <col min="1" max="1" width="6.42578125" style="1" customWidth="1"/>
    <col min="2" max="2" width="46.7109375" style="1" customWidth="1"/>
    <col min="3" max="3" width="22.7109375" style="1" customWidth="1"/>
    <col min="4" max="4" width="19.42578125" style="1" customWidth="1"/>
    <col min="5" max="5" width="14.7109375" style="1" customWidth="1"/>
    <col min="6" max="6" width="12.28515625" style="6" customWidth="1"/>
    <col min="7" max="7" width="11.5703125" style="1" customWidth="1"/>
    <col min="8" max="8" width="8.7109375" style="1" bestFit="1" customWidth="1"/>
    <col min="9" max="16384" width="9.140625" style="1"/>
  </cols>
  <sheetData>
    <row r="1" spans="1:6" ht="29.25" customHeight="1" x14ac:dyDescent="0.25">
      <c r="A1" s="61" t="s">
        <v>124</v>
      </c>
      <c r="B1" s="107"/>
      <c r="C1" s="107"/>
      <c r="D1" s="107"/>
      <c r="E1" s="107"/>
      <c r="F1" s="107"/>
    </row>
    <row r="2" spans="1:6" x14ac:dyDescent="0.25">
      <c r="A2" s="2"/>
      <c r="B2" s="3" t="s">
        <v>143</v>
      </c>
      <c r="C2" s="4"/>
      <c r="D2" s="4"/>
      <c r="E2" s="4"/>
      <c r="F2" s="5">
        <v>606.29999999999995</v>
      </c>
    </row>
    <row r="3" spans="1:6" ht="12" customHeight="1" x14ac:dyDescent="0.25">
      <c r="A3" s="95" t="s">
        <v>0</v>
      </c>
      <c r="B3" s="96"/>
      <c r="C3" s="96"/>
      <c r="D3" s="96"/>
      <c r="E3" s="97"/>
    </row>
    <row r="4" spans="1:6" ht="12.6" customHeight="1" x14ac:dyDescent="0.25">
      <c r="A4" s="7">
        <v>1</v>
      </c>
      <c r="B4" s="100" t="s">
        <v>1</v>
      </c>
      <c r="C4" s="101"/>
      <c r="D4" s="8" t="s">
        <v>127</v>
      </c>
      <c r="E4" s="9"/>
    </row>
    <row r="5" spans="1:6" ht="11.25" customHeight="1" x14ac:dyDescent="0.25">
      <c r="A5" s="7">
        <v>2</v>
      </c>
      <c r="B5" s="100" t="s">
        <v>3</v>
      </c>
      <c r="C5" s="101"/>
      <c r="D5" s="8" t="s">
        <v>126</v>
      </c>
      <c r="E5" s="39" t="s">
        <v>129</v>
      </c>
    </row>
    <row r="6" spans="1:6" ht="9.75" customHeight="1" x14ac:dyDescent="0.25">
      <c r="A6" s="7">
        <v>3</v>
      </c>
      <c r="B6" s="100" t="s">
        <v>4</v>
      </c>
      <c r="C6" s="101"/>
      <c r="D6" s="8" t="s">
        <v>128</v>
      </c>
      <c r="E6" s="9" t="s">
        <v>2</v>
      </c>
    </row>
    <row r="7" spans="1:6" ht="19.5" customHeight="1" x14ac:dyDescent="0.25">
      <c r="A7" s="95" t="s">
        <v>5</v>
      </c>
      <c r="B7" s="96"/>
      <c r="C7" s="96"/>
      <c r="D7" s="96"/>
      <c r="E7" s="97"/>
    </row>
    <row r="8" spans="1:6" ht="9.75" customHeight="1" x14ac:dyDescent="0.25">
      <c r="A8" s="7">
        <v>4</v>
      </c>
      <c r="B8" s="100" t="s">
        <v>6</v>
      </c>
      <c r="C8" s="101"/>
      <c r="D8" s="10">
        <v>0</v>
      </c>
      <c r="E8" s="11" t="s">
        <v>7</v>
      </c>
    </row>
    <row r="9" spans="1:6" ht="9.75" customHeight="1" x14ac:dyDescent="0.25">
      <c r="A9" s="7">
        <v>5</v>
      </c>
      <c r="B9" s="100" t="s">
        <v>8</v>
      </c>
      <c r="C9" s="101"/>
      <c r="D9" s="10">
        <v>0</v>
      </c>
      <c r="E9" s="12" t="s">
        <v>9</v>
      </c>
    </row>
    <row r="10" spans="1:6" ht="9.75" customHeight="1" x14ac:dyDescent="0.25">
      <c r="A10" s="7">
        <v>6</v>
      </c>
      <c r="B10" s="100" t="s">
        <v>10</v>
      </c>
      <c r="C10" s="101"/>
      <c r="D10" s="13">
        <v>28243.23</v>
      </c>
      <c r="E10" s="12" t="s">
        <v>9</v>
      </c>
    </row>
    <row r="11" spans="1:6" ht="9.75" customHeight="1" x14ac:dyDescent="0.25">
      <c r="A11" s="14">
        <v>7</v>
      </c>
      <c r="B11" s="92" t="s">
        <v>11</v>
      </c>
      <c r="C11" s="94"/>
      <c r="D11" s="15">
        <v>78649.440000000002</v>
      </c>
      <c r="E11" s="9" t="s">
        <v>12</v>
      </c>
    </row>
    <row r="12" spans="1:6" ht="9.75" customHeight="1" x14ac:dyDescent="0.25">
      <c r="A12" s="7">
        <v>9</v>
      </c>
      <c r="B12" s="100" t="s">
        <v>132</v>
      </c>
      <c r="C12" s="101"/>
      <c r="D12" s="16">
        <f>D11-D13</f>
        <v>67638.518400000001</v>
      </c>
      <c r="E12" s="12" t="s">
        <v>9</v>
      </c>
    </row>
    <row r="13" spans="1:6" ht="9.75" customHeight="1" x14ac:dyDescent="0.25">
      <c r="A13" s="7">
        <v>10</v>
      </c>
      <c r="B13" s="100" t="s">
        <v>13</v>
      </c>
      <c r="C13" s="101"/>
      <c r="D13" s="16">
        <f>D11*14%</f>
        <v>11010.921600000001</v>
      </c>
      <c r="E13" s="12" t="s">
        <v>9</v>
      </c>
    </row>
    <row r="14" spans="1:6" ht="9.75" customHeight="1" x14ac:dyDescent="0.25">
      <c r="A14" s="14">
        <v>11</v>
      </c>
      <c r="B14" s="92" t="s">
        <v>14</v>
      </c>
      <c r="C14" s="94"/>
      <c r="D14" s="15">
        <f>92871.58+6724.67</f>
        <v>99596.25</v>
      </c>
      <c r="E14" s="9" t="s">
        <v>12</v>
      </c>
    </row>
    <row r="15" spans="1:6" ht="9.75" customHeight="1" x14ac:dyDescent="0.25">
      <c r="A15" s="7">
        <v>12</v>
      </c>
      <c r="B15" s="100" t="s">
        <v>15</v>
      </c>
      <c r="C15" s="101"/>
      <c r="D15" s="17">
        <f>92871.58+6724.67</f>
        <v>99596.25</v>
      </c>
      <c r="E15" s="12" t="s">
        <v>9</v>
      </c>
    </row>
    <row r="16" spans="1:6" ht="9.75" customHeight="1" x14ac:dyDescent="0.25">
      <c r="A16" s="7">
        <v>13</v>
      </c>
      <c r="B16" s="100" t="s">
        <v>16</v>
      </c>
      <c r="C16" s="101"/>
      <c r="D16" s="10">
        <v>0</v>
      </c>
      <c r="E16" s="12" t="s">
        <v>9</v>
      </c>
    </row>
    <row r="17" spans="1:8" ht="9.75" customHeight="1" x14ac:dyDescent="0.25">
      <c r="A17" s="7">
        <v>14</v>
      </c>
      <c r="B17" s="100" t="s">
        <v>17</v>
      </c>
      <c r="C17" s="101"/>
      <c r="D17" s="10">
        <v>0</v>
      </c>
      <c r="E17" s="12" t="s">
        <v>9</v>
      </c>
    </row>
    <row r="18" spans="1:8" ht="9.75" customHeight="1" x14ac:dyDescent="0.25">
      <c r="A18" s="7">
        <v>15</v>
      </c>
      <c r="B18" s="100" t="s">
        <v>18</v>
      </c>
      <c r="C18" s="101"/>
      <c r="D18" s="10">
        <v>0</v>
      </c>
      <c r="E18" s="12" t="s">
        <v>9</v>
      </c>
    </row>
    <row r="19" spans="1:8" ht="9.75" customHeight="1" x14ac:dyDescent="0.25">
      <c r="A19" s="7">
        <v>16</v>
      </c>
      <c r="B19" s="100" t="s">
        <v>19</v>
      </c>
      <c r="C19" s="101"/>
      <c r="D19" s="10">
        <v>0</v>
      </c>
      <c r="E19" s="12" t="s">
        <v>9</v>
      </c>
    </row>
    <row r="20" spans="1:8" ht="9.75" customHeight="1" x14ac:dyDescent="0.25">
      <c r="A20" s="14">
        <v>17</v>
      </c>
      <c r="B20" s="92" t="s">
        <v>20</v>
      </c>
      <c r="C20" s="94"/>
      <c r="D20" s="18">
        <f>D10+D11-D15</f>
        <v>7296.4199999999983</v>
      </c>
      <c r="E20" s="9" t="s">
        <v>12</v>
      </c>
    </row>
    <row r="21" spans="1:8" ht="9.75" customHeight="1" x14ac:dyDescent="0.25">
      <c r="A21" s="7">
        <v>18</v>
      </c>
      <c r="B21" s="100" t="s">
        <v>21</v>
      </c>
      <c r="C21" s="101"/>
      <c r="D21" s="12" t="s">
        <v>22</v>
      </c>
      <c r="E21" s="12" t="s">
        <v>9</v>
      </c>
    </row>
    <row r="22" spans="1:8" ht="9.75" customHeight="1" x14ac:dyDescent="0.25">
      <c r="A22" s="7">
        <v>19</v>
      </c>
      <c r="B22" s="100" t="s">
        <v>23</v>
      </c>
      <c r="C22" s="101"/>
      <c r="D22" s="12" t="s">
        <v>22</v>
      </c>
      <c r="E22" s="12" t="s">
        <v>9</v>
      </c>
    </row>
    <row r="23" spans="1:8" ht="13.7" customHeight="1" x14ac:dyDescent="0.25">
      <c r="A23" s="7">
        <v>20</v>
      </c>
      <c r="B23" s="100" t="s">
        <v>24</v>
      </c>
      <c r="C23" s="101"/>
      <c r="D23" s="17">
        <f>D20</f>
        <v>7296.4199999999983</v>
      </c>
      <c r="E23" s="12" t="s">
        <v>9</v>
      </c>
      <c r="H23" s="6"/>
    </row>
    <row r="24" spans="1:8" ht="12" customHeight="1" x14ac:dyDescent="0.25">
      <c r="A24" s="95" t="s">
        <v>25</v>
      </c>
      <c r="B24" s="96"/>
      <c r="C24" s="96"/>
      <c r="D24" s="96"/>
      <c r="E24" s="97"/>
    </row>
    <row r="25" spans="1:8" ht="19.5" customHeight="1" x14ac:dyDescent="0.25">
      <c r="A25" s="90" t="s">
        <v>26</v>
      </c>
      <c r="B25" s="102"/>
      <c r="C25" s="91"/>
      <c r="D25" s="103" t="s">
        <v>27</v>
      </c>
      <c r="E25" s="104"/>
    </row>
    <row r="26" spans="1:8" ht="21.75" customHeight="1" x14ac:dyDescent="0.25">
      <c r="A26" s="19">
        <v>21</v>
      </c>
      <c r="B26" s="90" t="s">
        <v>28</v>
      </c>
      <c r="C26" s="98"/>
      <c r="D26" s="20">
        <f>D12*46.2%+3866.95</f>
        <v>35115.9455008</v>
      </c>
      <c r="E26" s="21" t="s">
        <v>29</v>
      </c>
    </row>
    <row r="27" spans="1:8" ht="15.75" customHeight="1" x14ac:dyDescent="0.25">
      <c r="A27" s="19">
        <v>22</v>
      </c>
      <c r="B27" s="90" t="s">
        <v>130</v>
      </c>
      <c r="C27" s="91"/>
      <c r="D27" s="15">
        <f>D13</f>
        <v>11010.921600000001</v>
      </c>
      <c r="E27" s="21" t="s">
        <v>29</v>
      </c>
    </row>
    <row r="28" spans="1:8" ht="12" customHeight="1" x14ac:dyDescent="0.25">
      <c r="A28" s="19">
        <v>23</v>
      </c>
      <c r="B28" s="90" t="s">
        <v>30</v>
      </c>
      <c r="C28" s="91"/>
      <c r="D28" s="16">
        <f>D27*34%</f>
        <v>3743.7133440000007</v>
      </c>
      <c r="E28" s="21" t="s">
        <v>29</v>
      </c>
    </row>
    <row r="29" spans="1:8" ht="12" customHeight="1" x14ac:dyDescent="0.25">
      <c r="A29" s="19">
        <v>24</v>
      </c>
      <c r="B29" s="90" t="s">
        <v>31</v>
      </c>
      <c r="C29" s="91"/>
      <c r="D29" s="16">
        <f>D27*33%</f>
        <v>3633.6041280000009</v>
      </c>
      <c r="E29" s="21" t="s">
        <v>29</v>
      </c>
    </row>
    <row r="30" spans="1:8" ht="13.35" customHeight="1" x14ac:dyDescent="0.25">
      <c r="A30" s="19">
        <v>25</v>
      </c>
      <c r="B30" s="90" t="s">
        <v>32</v>
      </c>
      <c r="C30" s="91"/>
      <c r="D30" s="16">
        <f>D27*33%</f>
        <v>3633.6041280000009</v>
      </c>
      <c r="E30" s="21" t="s">
        <v>29</v>
      </c>
    </row>
    <row r="31" spans="1:8" ht="19.5" customHeight="1" x14ac:dyDescent="0.25">
      <c r="A31" s="19">
        <v>26</v>
      </c>
      <c r="B31" s="99" t="s">
        <v>33</v>
      </c>
      <c r="C31" s="98"/>
      <c r="D31" s="16">
        <f>D12*14%</f>
        <v>9469.3925760000002</v>
      </c>
      <c r="E31" s="21" t="s">
        <v>29</v>
      </c>
    </row>
    <row r="32" spans="1:8" ht="14.45" customHeight="1" x14ac:dyDescent="0.25">
      <c r="A32" s="19">
        <v>27</v>
      </c>
      <c r="B32" s="90" t="s">
        <v>34</v>
      </c>
      <c r="C32" s="91"/>
      <c r="D32" s="16">
        <f>D12*21%</f>
        <v>14204.088863999999</v>
      </c>
      <c r="E32" s="21" t="s">
        <v>29</v>
      </c>
    </row>
    <row r="33" spans="1:7" ht="17.850000000000001" customHeight="1" x14ac:dyDescent="0.25">
      <c r="A33" s="19">
        <v>28</v>
      </c>
      <c r="B33" s="90" t="s">
        <v>35</v>
      </c>
      <c r="C33" s="91"/>
      <c r="D33" s="16">
        <f>D12*10%</f>
        <v>6763.8518400000003</v>
      </c>
      <c r="E33" s="21" t="s">
        <v>29</v>
      </c>
    </row>
    <row r="34" spans="1:7" ht="15.75" customHeight="1" x14ac:dyDescent="0.25">
      <c r="A34" s="19">
        <v>31</v>
      </c>
      <c r="B34" s="90" t="s">
        <v>131</v>
      </c>
      <c r="C34" s="91"/>
      <c r="D34" s="16">
        <v>1544.13</v>
      </c>
      <c r="E34" s="21" t="s">
        <v>29</v>
      </c>
    </row>
    <row r="35" spans="1:7" ht="15.75" customHeight="1" x14ac:dyDescent="0.25">
      <c r="A35" s="19">
        <v>32</v>
      </c>
      <c r="B35" s="90" t="s">
        <v>36</v>
      </c>
      <c r="C35" s="91"/>
      <c r="D35" s="16">
        <f>D12*0.8%</f>
        <v>541.10814719999996</v>
      </c>
      <c r="E35" s="21" t="s">
        <v>29</v>
      </c>
    </row>
    <row r="36" spans="1:7" ht="15" customHeight="1" x14ac:dyDescent="0.25">
      <c r="A36" s="92" t="s">
        <v>37</v>
      </c>
      <c r="B36" s="93"/>
      <c r="C36" s="94"/>
      <c r="D36" s="22">
        <f>D35+D34+D33+D32+D31+D27+D26</f>
        <v>78649.438527999999</v>
      </c>
      <c r="E36" s="23" t="s">
        <v>29</v>
      </c>
      <c r="G36" s="6"/>
    </row>
    <row r="37" spans="1:7" ht="17.100000000000001" customHeight="1" x14ac:dyDescent="0.25">
      <c r="A37" s="95" t="s">
        <v>38</v>
      </c>
      <c r="B37" s="96"/>
      <c r="C37" s="96"/>
      <c r="D37" s="96"/>
      <c r="E37" s="97"/>
    </row>
    <row r="38" spans="1:7" ht="39.75" customHeight="1" x14ac:dyDescent="0.25">
      <c r="A38" s="24"/>
      <c r="B38" s="25" t="s">
        <v>39</v>
      </c>
      <c r="C38" s="25" t="s">
        <v>40</v>
      </c>
      <c r="D38" s="25" t="s">
        <v>41</v>
      </c>
      <c r="E38" s="24" t="s">
        <v>42</v>
      </c>
    </row>
    <row r="39" spans="1:7" ht="22.7" customHeight="1" x14ac:dyDescent="0.25">
      <c r="A39" s="26">
        <v>25</v>
      </c>
      <c r="B39" s="80" t="s">
        <v>43</v>
      </c>
      <c r="C39" s="74"/>
      <c r="D39" s="74"/>
      <c r="E39" s="75"/>
    </row>
    <row r="40" spans="1:7" ht="41.1" customHeight="1" x14ac:dyDescent="0.25">
      <c r="A40" s="24"/>
      <c r="B40" s="11" t="s">
        <v>44</v>
      </c>
      <c r="C40" s="81" t="s">
        <v>45</v>
      </c>
      <c r="D40" s="81" t="s">
        <v>46</v>
      </c>
      <c r="E40" s="83">
        <f>D26/F2</f>
        <v>57.918432295563257</v>
      </c>
    </row>
    <row r="41" spans="1:7" ht="34.700000000000003" customHeight="1" x14ac:dyDescent="0.25">
      <c r="A41" s="24"/>
      <c r="B41" s="11" t="s">
        <v>47</v>
      </c>
      <c r="C41" s="85"/>
      <c r="D41" s="85"/>
      <c r="E41" s="87"/>
    </row>
    <row r="42" spans="1:7" ht="19.5" customHeight="1" x14ac:dyDescent="0.25">
      <c r="A42" s="24"/>
      <c r="B42" s="24" t="s">
        <v>48</v>
      </c>
      <c r="C42" s="85"/>
      <c r="D42" s="85"/>
      <c r="E42" s="87"/>
    </row>
    <row r="43" spans="1:7" ht="37.700000000000003" customHeight="1" x14ac:dyDescent="0.25">
      <c r="A43" s="24"/>
      <c r="B43" s="11" t="s">
        <v>49</v>
      </c>
      <c r="C43" s="85"/>
      <c r="D43" s="85"/>
      <c r="E43" s="87"/>
    </row>
    <row r="44" spans="1:7" ht="27.75" customHeight="1" x14ac:dyDescent="0.25">
      <c r="A44" s="24"/>
      <c r="B44" s="40" t="s">
        <v>139</v>
      </c>
      <c r="C44" s="85"/>
      <c r="D44" s="85"/>
      <c r="E44" s="87"/>
    </row>
    <row r="45" spans="1:7" ht="20.25" customHeight="1" x14ac:dyDescent="0.25">
      <c r="A45" s="24"/>
      <c r="B45" s="24" t="s">
        <v>51</v>
      </c>
      <c r="C45" s="85"/>
      <c r="D45" s="85"/>
      <c r="E45" s="87"/>
    </row>
    <row r="46" spans="1:7" ht="25.35" customHeight="1" x14ac:dyDescent="0.25">
      <c r="A46" s="24"/>
      <c r="B46" s="40" t="s">
        <v>138</v>
      </c>
      <c r="C46" s="88"/>
      <c r="D46" s="88"/>
      <c r="E46" s="87"/>
    </row>
    <row r="47" spans="1:7" ht="26.45" customHeight="1" x14ac:dyDescent="0.25">
      <c r="A47" s="24"/>
      <c r="B47" s="11" t="s">
        <v>53</v>
      </c>
      <c r="C47" s="89"/>
      <c r="D47" s="89"/>
      <c r="E47" s="84"/>
    </row>
    <row r="48" spans="1:7" ht="18.2" customHeight="1" x14ac:dyDescent="0.25">
      <c r="A48" s="26">
        <v>26</v>
      </c>
      <c r="B48" s="80" t="s">
        <v>54</v>
      </c>
      <c r="C48" s="74"/>
      <c r="D48" s="74"/>
      <c r="E48" s="75"/>
    </row>
    <row r="49" spans="1:5" ht="19.5" customHeight="1" x14ac:dyDescent="0.25">
      <c r="A49" s="24"/>
      <c r="B49" s="24" t="s">
        <v>55</v>
      </c>
      <c r="C49" s="11" t="s">
        <v>45</v>
      </c>
      <c r="D49" s="81" t="s">
        <v>46</v>
      </c>
      <c r="E49" s="83">
        <f>D27/F2</f>
        <v>18.160847105393373</v>
      </c>
    </row>
    <row r="50" spans="1:5" ht="30.75" customHeight="1" x14ac:dyDescent="0.25">
      <c r="A50" s="24"/>
      <c r="B50" s="11" t="s">
        <v>56</v>
      </c>
      <c r="C50" s="11" t="s">
        <v>57</v>
      </c>
      <c r="D50" s="85"/>
      <c r="E50" s="87"/>
    </row>
    <row r="51" spans="1:5" ht="17.100000000000001" customHeight="1" x14ac:dyDescent="0.25">
      <c r="A51" s="24"/>
      <c r="B51" s="11" t="s">
        <v>58</v>
      </c>
      <c r="C51" s="11" t="s">
        <v>45</v>
      </c>
      <c r="D51" s="82"/>
      <c r="E51" s="84"/>
    </row>
    <row r="52" spans="1:5" ht="14.45" customHeight="1" x14ac:dyDescent="0.25">
      <c r="A52" s="26">
        <v>27</v>
      </c>
      <c r="B52" s="80" t="s">
        <v>59</v>
      </c>
      <c r="C52" s="74"/>
      <c r="D52" s="74"/>
      <c r="E52" s="75"/>
    </row>
    <row r="53" spans="1:5" ht="20.25" customHeight="1" x14ac:dyDescent="0.25">
      <c r="A53" s="24"/>
      <c r="B53" s="40" t="s">
        <v>142</v>
      </c>
      <c r="C53" s="11" t="s">
        <v>61</v>
      </c>
      <c r="D53" s="11" t="s">
        <v>46</v>
      </c>
      <c r="E53" s="83">
        <f>D28/F2</f>
        <v>6.1746880158337474</v>
      </c>
    </row>
    <row r="54" spans="1:5" ht="20.25" customHeight="1" x14ac:dyDescent="0.25">
      <c r="A54" s="24"/>
      <c r="B54" s="11" t="s">
        <v>62</v>
      </c>
      <c r="C54" s="11" t="s">
        <v>61</v>
      </c>
      <c r="D54" s="11" t="s">
        <v>46</v>
      </c>
      <c r="E54" s="87"/>
    </row>
    <row r="55" spans="1:5" ht="20.25" customHeight="1" x14ac:dyDescent="0.25">
      <c r="A55" s="24"/>
      <c r="B55" s="24" t="s">
        <v>63</v>
      </c>
      <c r="C55" s="11" t="s">
        <v>61</v>
      </c>
      <c r="D55" s="11" t="s">
        <v>46</v>
      </c>
      <c r="E55" s="84"/>
    </row>
    <row r="56" spans="1:5" ht="13.35" customHeight="1" x14ac:dyDescent="0.25">
      <c r="A56" s="26">
        <v>28</v>
      </c>
      <c r="B56" s="80" t="s">
        <v>64</v>
      </c>
      <c r="C56" s="74"/>
      <c r="D56" s="74"/>
      <c r="E56" s="75"/>
    </row>
    <row r="57" spans="1:5" ht="21.6" customHeight="1" x14ac:dyDescent="0.25">
      <c r="A57" s="24"/>
      <c r="B57" s="11" t="s">
        <v>65</v>
      </c>
      <c r="C57" s="81" t="s">
        <v>66</v>
      </c>
      <c r="D57" s="81" t="s">
        <v>46</v>
      </c>
      <c r="E57" s="83">
        <f>D29/F2</f>
        <v>5.993079544779814</v>
      </c>
    </row>
    <row r="58" spans="1:5" ht="21.6" customHeight="1" x14ac:dyDescent="0.25">
      <c r="A58" s="24"/>
      <c r="B58" s="11" t="s">
        <v>67</v>
      </c>
      <c r="C58" s="82"/>
      <c r="D58" s="82"/>
      <c r="E58" s="84"/>
    </row>
    <row r="59" spans="1:5" ht="15" customHeight="1" x14ac:dyDescent="0.25">
      <c r="A59" s="27">
        <v>29</v>
      </c>
      <c r="B59" s="80" t="s">
        <v>68</v>
      </c>
      <c r="C59" s="74"/>
      <c r="D59" s="74"/>
      <c r="E59" s="75"/>
    </row>
    <row r="60" spans="1:5" ht="36.6" customHeight="1" x14ac:dyDescent="0.25">
      <c r="A60" s="24"/>
      <c r="B60" s="40" t="s">
        <v>140</v>
      </c>
      <c r="C60" s="11" t="s">
        <v>141</v>
      </c>
      <c r="D60" s="11" t="s">
        <v>46</v>
      </c>
      <c r="E60" s="28">
        <f>D30/F2</f>
        <v>5.993079544779814</v>
      </c>
    </row>
    <row r="61" spans="1:5" ht="16.5" customHeight="1" x14ac:dyDescent="0.25">
      <c r="A61" s="27">
        <v>30</v>
      </c>
      <c r="B61" s="80" t="s">
        <v>71</v>
      </c>
      <c r="C61" s="74"/>
      <c r="D61" s="74"/>
      <c r="E61" s="75"/>
    </row>
    <row r="62" spans="1:5" ht="30.75" customHeight="1" x14ac:dyDescent="0.25">
      <c r="A62" s="24"/>
      <c r="B62" s="11" t="s">
        <v>72</v>
      </c>
      <c r="C62" s="81" t="s">
        <v>73</v>
      </c>
      <c r="D62" s="81" t="s">
        <v>74</v>
      </c>
      <c r="E62" s="83">
        <f>D31/F2</f>
        <v>15.6183285106383</v>
      </c>
    </row>
    <row r="63" spans="1:5" ht="22.7" customHeight="1" x14ac:dyDescent="0.25">
      <c r="A63" s="24"/>
      <c r="B63" s="11" t="s">
        <v>75</v>
      </c>
      <c r="C63" s="85"/>
      <c r="D63" s="85"/>
      <c r="E63" s="87"/>
    </row>
    <row r="64" spans="1:5" ht="22.7" customHeight="1" x14ac:dyDescent="0.25">
      <c r="A64" s="24"/>
      <c r="B64" s="11" t="s">
        <v>76</v>
      </c>
      <c r="C64" s="82"/>
      <c r="D64" s="85"/>
      <c r="E64" s="87"/>
    </row>
    <row r="65" spans="1:5" ht="22.7" customHeight="1" x14ac:dyDescent="0.25">
      <c r="A65" s="24"/>
      <c r="B65" s="11" t="s">
        <v>77</v>
      </c>
      <c r="C65" s="25" t="s">
        <v>78</v>
      </c>
      <c r="D65" s="85"/>
      <c r="E65" s="87"/>
    </row>
    <row r="66" spans="1:5" ht="29.45" customHeight="1" x14ac:dyDescent="0.25">
      <c r="A66" s="24"/>
      <c r="B66" s="11" t="s">
        <v>72</v>
      </c>
      <c r="C66" s="29" t="s">
        <v>79</v>
      </c>
      <c r="D66" s="82"/>
      <c r="E66" s="84"/>
    </row>
    <row r="67" spans="1:5" ht="16.5" customHeight="1" x14ac:dyDescent="0.25">
      <c r="A67" s="27">
        <v>31</v>
      </c>
      <c r="B67" s="80" t="s">
        <v>71</v>
      </c>
      <c r="C67" s="74"/>
      <c r="D67" s="74"/>
      <c r="E67" s="75"/>
    </row>
    <row r="68" spans="1:5" ht="17.100000000000001" customHeight="1" x14ac:dyDescent="0.25">
      <c r="A68" s="26">
        <v>31</v>
      </c>
      <c r="B68" s="80" t="s">
        <v>80</v>
      </c>
      <c r="C68" s="74"/>
      <c r="D68" s="74"/>
      <c r="E68" s="75"/>
    </row>
    <row r="69" spans="1:5" ht="15" customHeight="1" x14ac:dyDescent="0.25">
      <c r="A69" s="24"/>
      <c r="B69" s="11" t="s">
        <v>81</v>
      </c>
      <c r="C69" s="11" t="s">
        <v>82</v>
      </c>
      <c r="D69" s="81" t="s">
        <v>46</v>
      </c>
      <c r="E69" s="83">
        <f>D35/F2</f>
        <v>0.892475914893617</v>
      </c>
    </row>
    <row r="70" spans="1:5" ht="16.5" customHeight="1" x14ac:dyDescent="0.25">
      <c r="A70" s="24"/>
      <c r="B70" s="11" t="s">
        <v>83</v>
      </c>
      <c r="C70" s="40" t="s">
        <v>147</v>
      </c>
      <c r="D70" s="82"/>
      <c r="E70" s="84"/>
    </row>
    <row r="71" spans="1:5" ht="16.5" customHeight="1" x14ac:dyDescent="0.25">
      <c r="A71" s="26">
        <v>32</v>
      </c>
      <c r="B71" s="80" t="s">
        <v>84</v>
      </c>
      <c r="C71" s="74"/>
      <c r="D71" s="74"/>
      <c r="E71" s="75"/>
    </row>
    <row r="72" spans="1:5" ht="22.7" customHeight="1" x14ac:dyDescent="0.25">
      <c r="A72" s="24"/>
      <c r="B72" s="11" t="s">
        <v>85</v>
      </c>
      <c r="C72" s="25" t="s">
        <v>86</v>
      </c>
      <c r="D72" s="81" t="s">
        <v>46</v>
      </c>
      <c r="E72" s="78">
        <f>D32/F2</f>
        <v>23.427492765957446</v>
      </c>
    </row>
    <row r="73" spans="1:5" ht="14.45" customHeight="1" x14ac:dyDescent="0.25">
      <c r="A73" s="24"/>
      <c r="B73" s="11" t="s">
        <v>87</v>
      </c>
      <c r="C73" s="25" t="s">
        <v>86</v>
      </c>
      <c r="D73" s="85"/>
      <c r="E73" s="79"/>
    </row>
    <row r="74" spans="1:5" ht="16.5" customHeight="1" x14ac:dyDescent="0.25">
      <c r="A74" s="24"/>
      <c r="B74" s="11" t="s">
        <v>88</v>
      </c>
      <c r="C74" s="25" t="s">
        <v>86</v>
      </c>
      <c r="D74" s="85"/>
      <c r="E74" s="79"/>
    </row>
    <row r="75" spans="1:5" ht="11.25" customHeight="1" x14ac:dyDescent="0.25">
      <c r="A75" s="24"/>
      <c r="B75" s="11" t="s">
        <v>89</v>
      </c>
      <c r="C75" s="25" t="s">
        <v>86</v>
      </c>
      <c r="D75" s="85"/>
      <c r="E75" s="79"/>
    </row>
    <row r="76" spans="1:5" ht="21.95" customHeight="1" x14ac:dyDescent="0.25">
      <c r="A76" s="24"/>
      <c r="B76" s="11" t="s">
        <v>90</v>
      </c>
      <c r="C76" s="25" t="s">
        <v>86</v>
      </c>
      <c r="D76" s="85"/>
      <c r="E76" s="79"/>
    </row>
    <row r="77" spans="1:5" ht="29.45" customHeight="1" x14ac:dyDescent="0.25">
      <c r="A77" s="24"/>
      <c r="B77" s="11" t="s">
        <v>91</v>
      </c>
      <c r="C77" s="25" t="s">
        <v>86</v>
      </c>
      <c r="D77" s="85"/>
      <c r="E77" s="79"/>
    </row>
    <row r="78" spans="1:5" ht="20.25" customHeight="1" x14ac:dyDescent="0.25">
      <c r="A78" s="24"/>
      <c r="B78" s="11" t="s">
        <v>92</v>
      </c>
      <c r="C78" s="25" t="s">
        <v>86</v>
      </c>
      <c r="D78" s="85"/>
      <c r="E78" s="79"/>
    </row>
    <row r="79" spans="1:5" ht="20.25" customHeight="1" x14ac:dyDescent="0.25">
      <c r="A79" s="24"/>
      <c r="B79" s="24" t="s">
        <v>93</v>
      </c>
      <c r="C79" s="25" t="s">
        <v>86</v>
      </c>
      <c r="D79" s="85"/>
      <c r="E79" s="79"/>
    </row>
    <row r="80" spans="1:5" ht="15" customHeight="1" x14ac:dyDescent="0.25">
      <c r="A80" s="24"/>
      <c r="B80" s="11" t="s">
        <v>94</v>
      </c>
      <c r="C80" s="25" t="s">
        <v>95</v>
      </c>
      <c r="D80" s="82"/>
      <c r="E80" s="86"/>
    </row>
    <row r="81" spans="1:5" ht="12.6" customHeight="1" x14ac:dyDescent="0.25">
      <c r="A81" s="26">
        <v>37</v>
      </c>
      <c r="B81" s="73" t="s">
        <v>133</v>
      </c>
      <c r="C81" s="74"/>
      <c r="D81" s="74"/>
      <c r="E81" s="75"/>
    </row>
    <row r="82" spans="1:5" ht="37.700000000000003" customHeight="1" x14ac:dyDescent="0.25">
      <c r="A82" s="24"/>
      <c r="B82" s="11" t="s">
        <v>134</v>
      </c>
      <c r="C82" s="25" t="s">
        <v>97</v>
      </c>
      <c r="D82" s="76" t="s">
        <v>96</v>
      </c>
      <c r="E82" s="78">
        <f>D34/F2</f>
        <v>2.5468085106382983</v>
      </c>
    </row>
    <row r="83" spans="1:5" ht="23.25" customHeight="1" x14ac:dyDescent="0.25">
      <c r="A83" s="24"/>
      <c r="B83" s="40" t="s">
        <v>134</v>
      </c>
      <c r="C83" s="25" t="s">
        <v>98</v>
      </c>
      <c r="D83" s="77"/>
      <c r="E83" s="79"/>
    </row>
    <row r="84" spans="1:5" ht="9.75" customHeight="1" x14ac:dyDescent="0.25">
      <c r="A84" s="26">
        <v>38</v>
      </c>
      <c r="B84" s="80" t="s">
        <v>99</v>
      </c>
      <c r="C84" s="74"/>
      <c r="D84" s="74"/>
      <c r="E84" s="75"/>
    </row>
    <row r="85" spans="1:5" ht="14.25" customHeight="1" x14ac:dyDescent="0.25">
      <c r="A85" s="24"/>
      <c r="B85" s="11" t="s">
        <v>100</v>
      </c>
      <c r="C85" s="11" t="s">
        <v>101</v>
      </c>
      <c r="D85" s="65">
        <v>0</v>
      </c>
      <c r="E85" s="66"/>
    </row>
    <row r="86" spans="1:5" ht="14.25" customHeight="1" x14ac:dyDescent="0.25">
      <c r="A86" s="24"/>
      <c r="B86" s="11" t="s">
        <v>102</v>
      </c>
      <c r="C86" s="11" t="s">
        <v>101</v>
      </c>
      <c r="D86" s="65">
        <v>0</v>
      </c>
      <c r="E86" s="66"/>
    </row>
    <row r="87" spans="1:5" ht="14.25" customHeight="1" x14ac:dyDescent="0.25">
      <c r="A87" s="24"/>
      <c r="B87" s="11" t="s">
        <v>103</v>
      </c>
      <c r="C87" s="11" t="s">
        <v>101</v>
      </c>
      <c r="D87" s="65">
        <v>0</v>
      </c>
      <c r="E87" s="66"/>
    </row>
    <row r="88" spans="1:5" ht="14.25" customHeight="1" x14ac:dyDescent="0.25">
      <c r="A88" s="30"/>
      <c r="B88" s="11" t="s">
        <v>104</v>
      </c>
      <c r="C88" s="11" t="s">
        <v>7</v>
      </c>
      <c r="D88" s="65">
        <v>0</v>
      </c>
      <c r="E88" s="66"/>
    </row>
    <row r="89" spans="1:5" ht="16.5" customHeight="1" x14ac:dyDescent="0.25">
      <c r="A89" s="67" t="s">
        <v>105</v>
      </c>
      <c r="B89" s="68"/>
      <c r="C89" s="68"/>
      <c r="D89" s="68"/>
      <c r="E89" s="69"/>
    </row>
    <row r="90" spans="1:5" ht="16.5" customHeight="1" x14ac:dyDescent="0.25">
      <c r="A90" s="31">
        <v>1</v>
      </c>
      <c r="B90" s="21" t="s">
        <v>106</v>
      </c>
      <c r="C90" s="21" t="s">
        <v>107</v>
      </c>
      <c r="D90" s="32">
        <v>0</v>
      </c>
      <c r="E90" s="33"/>
    </row>
    <row r="91" spans="1:5" ht="16.5" customHeight="1" x14ac:dyDescent="0.25">
      <c r="A91" s="31">
        <v>2</v>
      </c>
      <c r="B91" s="21" t="s">
        <v>108</v>
      </c>
      <c r="C91" s="21" t="s">
        <v>107</v>
      </c>
      <c r="D91" s="32">
        <v>0</v>
      </c>
      <c r="E91" s="33"/>
    </row>
    <row r="92" spans="1:5" ht="16.5" customHeight="1" x14ac:dyDescent="0.25">
      <c r="A92" s="31">
        <v>3</v>
      </c>
      <c r="B92" s="21" t="s">
        <v>109</v>
      </c>
      <c r="C92" s="21" t="s">
        <v>107</v>
      </c>
      <c r="D92" s="34"/>
      <c r="E92" s="33"/>
    </row>
    <row r="93" spans="1:5" ht="16.5" customHeight="1" x14ac:dyDescent="0.25">
      <c r="A93" s="31">
        <v>4</v>
      </c>
      <c r="B93" s="21" t="s">
        <v>110</v>
      </c>
      <c r="C93" s="21" t="s">
        <v>107</v>
      </c>
      <c r="D93" s="32" t="s">
        <v>111</v>
      </c>
      <c r="E93" s="33"/>
    </row>
    <row r="94" spans="1:5" ht="16.5" customHeight="1" x14ac:dyDescent="0.25">
      <c r="A94" s="31">
        <v>5</v>
      </c>
      <c r="B94" s="21" t="s">
        <v>112</v>
      </c>
      <c r="C94" s="21" t="s">
        <v>107</v>
      </c>
      <c r="D94" s="32" t="s">
        <v>111</v>
      </c>
      <c r="E94" s="33"/>
    </row>
    <row r="95" spans="1:5" ht="16.5" customHeight="1" x14ac:dyDescent="0.25">
      <c r="A95" s="31">
        <v>6</v>
      </c>
      <c r="B95" s="21" t="s">
        <v>113</v>
      </c>
      <c r="C95" s="21" t="s">
        <v>107</v>
      </c>
      <c r="D95" s="34"/>
      <c r="E95" s="33"/>
    </row>
    <row r="96" spans="1:5" ht="16.5" customHeight="1" x14ac:dyDescent="0.25">
      <c r="A96" s="67" t="s">
        <v>114</v>
      </c>
      <c r="B96" s="68"/>
      <c r="C96" s="68"/>
      <c r="D96" s="68"/>
      <c r="E96" s="69"/>
    </row>
    <row r="97" spans="1:6" ht="16.5" customHeight="1" x14ac:dyDescent="0.25">
      <c r="A97" s="31">
        <v>1</v>
      </c>
      <c r="B97" s="21" t="s">
        <v>115</v>
      </c>
      <c r="C97" s="21" t="s">
        <v>116</v>
      </c>
      <c r="D97" s="32">
        <v>2</v>
      </c>
      <c r="E97" s="33"/>
    </row>
    <row r="98" spans="1:6" ht="16.5" customHeight="1" x14ac:dyDescent="0.25">
      <c r="A98" s="31">
        <v>2</v>
      </c>
      <c r="B98" s="21" t="s">
        <v>117</v>
      </c>
      <c r="C98" s="21" t="s">
        <v>116</v>
      </c>
      <c r="D98" s="32">
        <v>2</v>
      </c>
      <c r="E98" s="33"/>
    </row>
    <row r="99" spans="1:6" ht="16.5" customHeight="1" x14ac:dyDescent="0.25">
      <c r="A99" s="31">
        <v>3</v>
      </c>
      <c r="B99" s="21" t="s">
        <v>118</v>
      </c>
      <c r="C99" s="21" t="s">
        <v>116</v>
      </c>
      <c r="D99" s="32" t="s">
        <v>111</v>
      </c>
      <c r="E99" s="33"/>
    </row>
    <row r="100" spans="1:6" ht="16.5" customHeight="1" x14ac:dyDescent="0.25">
      <c r="A100" s="31">
        <v>4</v>
      </c>
      <c r="B100" s="21" t="s">
        <v>119</v>
      </c>
      <c r="C100" s="21" t="s">
        <v>107</v>
      </c>
      <c r="D100" s="32">
        <v>1915.53</v>
      </c>
      <c r="E100" s="33"/>
    </row>
    <row r="101" spans="1:6" ht="16.5" customHeight="1" x14ac:dyDescent="0.25">
      <c r="A101" s="70" t="s">
        <v>120</v>
      </c>
      <c r="B101" s="71"/>
      <c r="C101" s="71"/>
      <c r="D101" s="71"/>
      <c r="E101" s="72"/>
    </row>
    <row r="102" spans="1:6" ht="16.5" customHeight="1" x14ac:dyDescent="0.25">
      <c r="A102" s="31">
        <v>1</v>
      </c>
      <c r="B102" s="21" t="s">
        <v>121</v>
      </c>
      <c r="C102" s="21" t="s">
        <v>116</v>
      </c>
      <c r="D102" s="35"/>
      <c r="E102" s="33"/>
    </row>
    <row r="103" spans="1:6" ht="16.5" customHeight="1" x14ac:dyDescent="0.25">
      <c r="A103" s="31">
        <v>2</v>
      </c>
      <c r="B103" s="21" t="s">
        <v>122</v>
      </c>
      <c r="C103" s="21" t="s">
        <v>116</v>
      </c>
      <c r="D103" s="35"/>
      <c r="E103" s="33"/>
    </row>
    <row r="104" spans="1:6" ht="24.75" customHeight="1" x14ac:dyDescent="0.25">
      <c r="A104" s="31">
        <v>3</v>
      </c>
      <c r="B104" s="21" t="s">
        <v>123</v>
      </c>
      <c r="C104" s="21" t="s">
        <v>107</v>
      </c>
      <c r="D104" s="35"/>
      <c r="E104" s="33"/>
    </row>
    <row r="105" spans="1:6" ht="16.5" customHeight="1" x14ac:dyDescent="0.25">
      <c r="A105" s="4"/>
      <c r="B105" s="36"/>
      <c r="C105" s="36"/>
      <c r="D105" s="37"/>
      <c r="E105" s="37"/>
    </row>
    <row r="106" spans="1:6" ht="16.5" customHeight="1" x14ac:dyDescent="0.25">
      <c r="A106" s="61" t="s">
        <v>136</v>
      </c>
      <c r="B106" s="62"/>
      <c r="C106" s="62"/>
      <c r="D106" s="62"/>
      <c r="E106" s="62"/>
      <c r="F106" s="62"/>
    </row>
    <row r="107" spans="1:6" ht="16.5" customHeight="1" x14ac:dyDescent="0.25">
      <c r="A107" s="4"/>
      <c r="B107" s="36"/>
      <c r="C107" s="36"/>
      <c r="D107" s="37"/>
      <c r="E107" s="37"/>
    </row>
    <row r="108" spans="1:6" ht="16.5" customHeight="1" x14ac:dyDescent="0.25">
      <c r="A108" s="61" t="s">
        <v>135</v>
      </c>
      <c r="B108" s="62"/>
      <c r="C108" s="62"/>
      <c r="D108" s="62"/>
      <c r="E108" s="62"/>
      <c r="F108" s="62"/>
    </row>
    <row r="109" spans="1:6" ht="16.5" customHeight="1" x14ac:dyDescent="0.25">
      <c r="A109" s="4"/>
      <c r="B109" s="36"/>
      <c r="C109" s="36"/>
      <c r="D109" s="37"/>
      <c r="E109" s="37"/>
    </row>
    <row r="110" spans="1:6" ht="16.5" customHeight="1" x14ac:dyDescent="0.25">
      <c r="A110" s="4"/>
      <c r="B110" s="36"/>
      <c r="C110" s="36"/>
      <c r="D110" s="37"/>
      <c r="E110" s="37"/>
    </row>
    <row r="111" spans="1:6" ht="16.5" customHeight="1" x14ac:dyDescent="0.25">
      <c r="A111" s="4"/>
      <c r="B111" s="36"/>
      <c r="C111" s="36"/>
      <c r="D111" s="37"/>
      <c r="E111" s="37"/>
    </row>
    <row r="112" spans="1:6" ht="16.5" customHeight="1" x14ac:dyDescent="0.25">
      <c r="A112" s="4"/>
      <c r="B112" s="36"/>
      <c r="C112" s="36"/>
      <c r="D112" s="37"/>
      <c r="E112" s="37"/>
    </row>
    <row r="113" spans="1:5" ht="16.5" customHeight="1" x14ac:dyDescent="0.25">
      <c r="A113" s="4"/>
      <c r="B113" s="36"/>
      <c r="C113" s="36"/>
      <c r="D113" s="37"/>
      <c r="E113" s="37"/>
    </row>
    <row r="114" spans="1:5" ht="16.5" customHeight="1" x14ac:dyDescent="0.25">
      <c r="A114" s="4"/>
      <c r="B114" s="36"/>
      <c r="C114" s="36"/>
      <c r="D114" s="37"/>
      <c r="E114" s="37"/>
    </row>
    <row r="115" spans="1:5" ht="16.5" customHeight="1" x14ac:dyDescent="0.25">
      <c r="A115" s="4"/>
      <c r="B115" s="36"/>
      <c r="C115" s="36"/>
      <c r="D115" s="37"/>
      <c r="E115" s="37"/>
    </row>
    <row r="116" spans="1:5" ht="16.5" customHeight="1" x14ac:dyDescent="0.25">
      <c r="A116" s="4"/>
      <c r="B116" s="36"/>
      <c r="C116" s="36"/>
      <c r="D116" s="37"/>
      <c r="E116" s="37"/>
    </row>
    <row r="117" spans="1:5" ht="16.5" customHeight="1" x14ac:dyDescent="0.25">
      <c r="A117" s="4"/>
      <c r="B117" s="36"/>
      <c r="C117" s="36"/>
      <c r="D117" s="37"/>
      <c r="E117" s="37"/>
    </row>
    <row r="118" spans="1:5" ht="16.5" customHeight="1" x14ac:dyDescent="0.25">
      <c r="A118" s="4"/>
      <c r="B118" s="36"/>
      <c r="C118" s="36"/>
      <c r="D118" s="37"/>
      <c r="E118" s="37"/>
    </row>
    <row r="119" spans="1:5" ht="16.5" customHeight="1" x14ac:dyDescent="0.25">
      <c r="A119" s="4"/>
      <c r="B119" s="36"/>
      <c r="C119" s="36"/>
      <c r="D119" s="37"/>
      <c r="E119" s="37"/>
    </row>
    <row r="120" spans="1:5" ht="16.5" customHeight="1" x14ac:dyDescent="0.25">
      <c r="A120" s="4"/>
      <c r="B120" s="36"/>
      <c r="C120" s="36"/>
      <c r="D120" s="37"/>
      <c r="E120" s="37"/>
    </row>
    <row r="121" spans="1:5" ht="16.5" customHeight="1" x14ac:dyDescent="0.25">
      <c r="A121" s="4"/>
      <c r="B121" s="36"/>
      <c r="C121" s="36"/>
      <c r="D121" s="37"/>
      <c r="E121" s="37"/>
    </row>
    <row r="122" spans="1:5" ht="16.5" customHeight="1" x14ac:dyDescent="0.25">
      <c r="A122" s="4"/>
      <c r="B122" s="36"/>
      <c r="C122" s="36"/>
      <c r="D122" s="37"/>
      <c r="E122" s="37"/>
    </row>
    <row r="123" spans="1:5" ht="16.5" customHeight="1" x14ac:dyDescent="0.25">
      <c r="A123" s="4"/>
      <c r="B123" s="36"/>
      <c r="C123" s="36"/>
      <c r="D123" s="37"/>
      <c r="E123" s="37"/>
    </row>
    <row r="124" spans="1:5" ht="16.5" customHeight="1" x14ac:dyDescent="0.25">
      <c r="A124" s="4"/>
      <c r="B124" s="36"/>
      <c r="C124" s="36"/>
      <c r="D124" s="37"/>
      <c r="E124" s="37"/>
    </row>
    <row r="125" spans="1:5" ht="16.5" customHeight="1" x14ac:dyDescent="0.25">
      <c r="A125" s="4"/>
      <c r="B125" s="36"/>
      <c r="C125" s="36"/>
      <c r="D125" s="37"/>
      <c r="E125" s="37"/>
    </row>
    <row r="126" spans="1:5" ht="16.5" customHeight="1" x14ac:dyDescent="0.25">
      <c r="A126" s="4"/>
      <c r="B126" s="36"/>
      <c r="C126" s="36"/>
      <c r="D126" s="37"/>
      <c r="E126" s="37"/>
    </row>
    <row r="127" spans="1:5" ht="16.5" customHeight="1" x14ac:dyDescent="0.25">
      <c r="A127" s="4"/>
      <c r="B127" s="36"/>
      <c r="C127" s="36"/>
      <c r="D127" s="37"/>
      <c r="E127" s="37"/>
    </row>
    <row r="128" spans="1:5" ht="16.5" customHeight="1" x14ac:dyDescent="0.25">
      <c r="A128" s="4"/>
      <c r="B128" s="36"/>
      <c r="C128" s="36"/>
      <c r="D128" s="37"/>
      <c r="E128" s="37"/>
    </row>
    <row r="129" spans="1:5" ht="16.5" customHeight="1" x14ac:dyDescent="0.25">
      <c r="A129" s="4"/>
      <c r="B129" s="36"/>
      <c r="C129" s="36"/>
      <c r="D129" s="37"/>
      <c r="E129" s="37"/>
    </row>
    <row r="130" spans="1:5" ht="16.5" customHeight="1" x14ac:dyDescent="0.25">
      <c r="A130" s="4"/>
      <c r="B130" s="36"/>
      <c r="C130" s="36"/>
      <c r="D130" s="37"/>
      <c r="E130" s="37"/>
    </row>
    <row r="131" spans="1:5" ht="16.5" customHeight="1" x14ac:dyDescent="0.25">
      <c r="A131" s="4"/>
      <c r="B131" s="36"/>
      <c r="C131" s="36"/>
      <c r="D131" s="37"/>
      <c r="E131" s="37"/>
    </row>
    <row r="132" spans="1:5" ht="16.5" customHeight="1" x14ac:dyDescent="0.25">
      <c r="A132" s="4"/>
      <c r="B132" s="36"/>
      <c r="C132" s="36"/>
      <c r="D132" s="37"/>
      <c r="E132" s="37"/>
    </row>
    <row r="133" spans="1:5" ht="16.5" customHeight="1" x14ac:dyDescent="0.25">
      <c r="A133" s="4"/>
      <c r="B133" s="36"/>
      <c r="C133" s="36"/>
      <c r="D133" s="37"/>
      <c r="E133" s="37"/>
    </row>
    <row r="134" spans="1:5" ht="9.75" customHeight="1" x14ac:dyDescent="0.25"/>
    <row r="135" spans="1:5" x14ac:dyDescent="0.25">
      <c r="E135" s="38"/>
    </row>
  </sheetData>
  <mergeCells count="77">
    <mergeCell ref="B13:C13"/>
    <mergeCell ref="A1:F1"/>
    <mergeCell ref="A3:E3"/>
    <mergeCell ref="B4:C4"/>
    <mergeCell ref="B5:C5"/>
    <mergeCell ref="B6:C6"/>
    <mergeCell ref="A7:E7"/>
    <mergeCell ref="B8:C8"/>
    <mergeCell ref="B9:C9"/>
    <mergeCell ref="B10:C10"/>
    <mergeCell ref="B11:C11"/>
    <mergeCell ref="B12:C12"/>
    <mergeCell ref="A25:C25"/>
    <mergeCell ref="D25:E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E24"/>
    <mergeCell ref="A37:E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A36:C36"/>
    <mergeCell ref="B39:E39"/>
    <mergeCell ref="C40:C45"/>
    <mergeCell ref="D40:D45"/>
    <mergeCell ref="E40:E47"/>
    <mergeCell ref="C46:C47"/>
    <mergeCell ref="D46:D47"/>
    <mergeCell ref="C62:C64"/>
    <mergeCell ref="D62:D66"/>
    <mergeCell ref="E62:E66"/>
    <mergeCell ref="B48:E48"/>
    <mergeCell ref="D49:D51"/>
    <mergeCell ref="E49:E51"/>
    <mergeCell ref="B52:E52"/>
    <mergeCell ref="E53:E55"/>
    <mergeCell ref="B56:E56"/>
    <mergeCell ref="C57:C58"/>
    <mergeCell ref="D57:D58"/>
    <mergeCell ref="E57:E58"/>
    <mergeCell ref="B59:E59"/>
    <mergeCell ref="B61:E61"/>
    <mergeCell ref="D82:D83"/>
    <mergeCell ref="E82:E83"/>
    <mergeCell ref="B67:E67"/>
    <mergeCell ref="B68:E68"/>
    <mergeCell ref="D69:D70"/>
    <mergeCell ref="E69:E70"/>
    <mergeCell ref="B71:E71"/>
    <mergeCell ref="D72:D80"/>
    <mergeCell ref="E72:E80"/>
    <mergeCell ref="B81:E81"/>
    <mergeCell ref="A96:E96"/>
    <mergeCell ref="A101:E101"/>
    <mergeCell ref="A106:F106"/>
    <mergeCell ref="A108:F108"/>
    <mergeCell ref="B84:E84"/>
    <mergeCell ref="D85:E85"/>
    <mergeCell ref="D86:E86"/>
    <mergeCell ref="D87:E87"/>
    <mergeCell ref="D88:E88"/>
    <mergeCell ref="A89:E89"/>
  </mergeCells>
  <pageMargins left="0.7" right="0.7" top="0.75" bottom="0.75" header="0.3" footer="0.3"/>
  <pageSetup paperSize="9" scale="79" orientation="portrait" r:id="rId1"/>
  <rowBreaks count="1" manualBreakCount="1">
    <brk id="106" max="4" man="1"/>
  </rowBreaks>
  <colBreaks count="1" manualBreakCount="1">
    <brk id="5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65068-685E-4145-9BA9-17D6112351F5}">
  <sheetPr>
    <tabColor rgb="FF00B050"/>
  </sheetPr>
  <dimension ref="A1:H135"/>
  <sheetViews>
    <sheetView topLeftCell="A79" zoomScale="110" zoomScaleNormal="110" workbookViewId="0">
      <selection activeCell="J101" sqref="J101"/>
    </sheetView>
  </sheetViews>
  <sheetFormatPr defaultRowHeight="12.75" x14ac:dyDescent="0.25"/>
  <cols>
    <col min="1" max="1" width="6.42578125" style="1" customWidth="1"/>
    <col min="2" max="2" width="46.7109375" style="1" customWidth="1"/>
    <col min="3" max="3" width="22.7109375" style="1" customWidth="1"/>
    <col min="4" max="4" width="19.42578125" style="1" customWidth="1"/>
    <col min="5" max="5" width="14.7109375" style="1" customWidth="1"/>
    <col min="6" max="6" width="12.28515625" style="6" customWidth="1"/>
    <col min="7" max="7" width="11.5703125" style="1" customWidth="1"/>
    <col min="8" max="8" width="8.7109375" style="1" bestFit="1" customWidth="1"/>
    <col min="9" max="16384" width="9.140625" style="1"/>
  </cols>
  <sheetData>
    <row r="1" spans="1:6" ht="29.25" customHeight="1" x14ac:dyDescent="0.25">
      <c r="A1" s="61" t="s">
        <v>124</v>
      </c>
      <c r="B1" s="107"/>
      <c r="C1" s="107"/>
      <c r="D1" s="107"/>
      <c r="E1" s="107"/>
      <c r="F1" s="107"/>
    </row>
    <row r="2" spans="1:6" x14ac:dyDescent="0.25">
      <c r="A2" s="2"/>
      <c r="B2" s="3" t="s">
        <v>137</v>
      </c>
      <c r="C2" s="4"/>
      <c r="D2" s="4"/>
      <c r="E2" s="4"/>
      <c r="F2" s="5">
        <v>1020</v>
      </c>
    </row>
    <row r="3" spans="1:6" ht="12" customHeight="1" x14ac:dyDescent="0.25">
      <c r="A3" s="95" t="s">
        <v>0</v>
      </c>
      <c r="B3" s="96"/>
      <c r="C3" s="96"/>
      <c r="D3" s="96"/>
      <c r="E3" s="97"/>
    </row>
    <row r="4" spans="1:6" ht="12.6" customHeight="1" x14ac:dyDescent="0.25">
      <c r="A4" s="7">
        <v>1</v>
      </c>
      <c r="B4" s="100" t="s">
        <v>1</v>
      </c>
      <c r="C4" s="101"/>
      <c r="D4" s="8" t="s">
        <v>127</v>
      </c>
      <c r="E4" s="9"/>
    </row>
    <row r="5" spans="1:6" ht="11.25" customHeight="1" x14ac:dyDescent="0.25">
      <c r="A5" s="7">
        <v>2</v>
      </c>
      <c r="B5" s="100" t="s">
        <v>3</v>
      </c>
      <c r="C5" s="101"/>
      <c r="D5" s="8" t="s">
        <v>126</v>
      </c>
      <c r="E5" s="39" t="s">
        <v>129</v>
      </c>
    </row>
    <row r="6" spans="1:6" ht="9.75" customHeight="1" x14ac:dyDescent="0.25">
      <c r="A6" s="7">
        <v>3</v>
      </c>
      <c r="B6" s="100" t="s">
        <v>4</v>
      </c>
      <c r="C6" s="101"/>
      <c r="D6" s="8" t="s">
        <v>128</v>
      </c>
      <c r="E6" s="9" t="s">
        <v>2</v>
      </c>
    </row>
    <row r="7" spans="1:6" ht="19.5" customHeight="1" x14ac:dyDescent="0.25">
      <c r="A7" s="95" t="s">
        <v>5</v>
      </c>
      <c r="B7" s="96"/>
      <c r="C7" s="96"/>
      <c r="D7" s="96"/>
      <c r="E7" s="97"/>
    </row>
    <row r="8" spans="1:6" ht="9.75" customHeight="1" x14ac:dyDescent="0.25">
      <c r="A8" s="7">
        <v>4</v>
      </c>
      <c r="B8" s="100" t="s">
        <v>6</v>
      </c>
      <c r="C8" s="101"/>
      <c r="D8" s="10">
        <v>0</v>
      </c>
      <c r="E8" s="11" t="s">
        <v>7</v>
      </c>
    </row>
    <row r="9" spans="1:6" ht="9.75" customHeight="1" x14ac:dyDescent="0.25">
      <c r="A9" s="7">
        <v>5</v>
      </c>
      <c r="B9" s="100" t="s">
        <v>8</v>
      </c>
      <c r="C9" s="101"/>
      <c r="D9" s="10">
        <v>0</v>
      </c>
      <c r="E9" s="12" t="s">
        <v>9</v>
      </c>
    </row>
    <row r="10" spans="1:6" ht="9.75" customHeight="1" x14ac:dyDescent="0.25">
      <c r="A10" s="7">
        <v>6</v>
      </c>
      <c r="B10" s="100" t="s">
        <v>10</v>
      </c>
      <c r="C10" s="101"/>
      <c r="D10" s="13">
        <v>-4012.65</v>
      </c>
      <c r="E10" s="12" t="s">
        <v>9</v>
      </c>
    </row>
    <row r="11" spans="1:6" ht="9.75" customHeight="1" x14ac:dyDescent="0.25">
      <c r="A11" s="14">
        <v>7</v>
      </c>
      <c r="B11" s="92" t="s">
        <v>11</v>
      </c>
      <c r="C11" s="94"/>
      <c r="D11" s="15">
        <v>132353.64000000001</v>
      </c>
      <c r="E11" s="9" t="s">
        <v>12</v>
      </c>
    </row>
    <row r="12" spans="1:6" ht="9.75" customHeight="1" x14ac:dyDescent="0.25">
      <c r="A12" s="7">
        <v>9</v>
      </c>
      <c r="B12" s="100" t="s">
        <v>132</v>
      </c>
      <c r="C12" s="101"/>
      <c r="D12" s="16">
        <f>D11-D13</f>
        <v>113824.13040000001</v>
      </c>
      <c r="E12" s="12" t="s">
        <v>9</v>
      </c>
    </row>
    <row r="13" spans="1:6" ht="9.75" customHeight="1" x14ac:dyDescent="0.25">
      <c r="A13" s="7">
        <v>10</v>
      </c>
      <c r="B13" s="100" t="s">
        <v>13</v>
      </c>
      <c r="C13" s="101"/>
      <c r="D13" s="16">
        <f>D11*14%</f>
        <v>18529.509600000005</v>
      </c>
      <c r="E13" s="12" t="s">
        <v>9</v>
      </c>
    </row>
    <row r="14" spans="1:6" ht="9.75" customHeight="1" x14ac:dyDescent="0.25">
      <c r="A14" s="14">
        <v>11</v>
      </c>
      <c r="B14" s="92" t="s">
        <v>14</v>
      </c>
      <c r="C14" s="94"/>
      <c r="D14" s="15">
        <v>124136.27</v>
      </c>
      <c r="E14" s="9" t="s">
        <v>12</v>
      </c>
    </row>
    <row r="15" spans="1:6" ht="9.75" customHeight="1" x14ac:dyDescent="0.25">
      <c r="A15" s="7">
        <v>12</v>
      </c>
      <c r="B15" s="100" t="s">
        <v>15</v>
      </c>
      <c r="C15" s="101"/>
      <c r="D15" s="17">
        <v>124136.27</v>
      </c>
      <c r="E15" s="12" t="s">
        <v>9</v>
      </c>
    </row>
    <row r="16" spans="1:6" ht="9.75" customHeight="1" x14ac:dyDescent="0.25">
      <c r="A16" s="7">
        <v>13</v>
      </c>
      <c r="B16" s="100" t="s">
        <v>16</v>
      </c>
      <c r="C16" s="101"/>
      <c r="D16" s="10">
        <v>0</v>
      </c>
      <c r="E16" s="12" t="s">
        <v>9</v>
      </c>
    </row>
    <row r="17" spans="1:8" ht="9.75" customHeight="1" x14ac:dyDescent="0.25">
      <c r="A17" s="7">
        <v>14</v>
      </c>
      <c r="B17" s="100" t="s">
        <v>17</v>
      </c>
      <c r="C17" s="101"/>
      <c r="D17" s="10">
        <v>0</v>
      </c>
      <c r="E17" s="12" t="s">
        <v>9</v>
      </c>
    </row>
    <row r="18" spans="1:8" ht="9.75" customHeight="1" x14ac:dyDescent="0.25">
      <c r="A18" s="7">
        <v>15</v>
      </c>
      <c r="B18" s="100" t="s">
        <v>18</v>
      </c>
      <c r="C18" s="101"/>
      <c r="D18" s="10">
        <v>0</v>
      </c>
      <c r="E18" s="12" t="s">
        <v>9</v>
      </c>
    </row>
    <row r="19" spans="1:8" ht="9.75" customHeight="1" x14ac:dyDescent="0.25">
      <c r="A19" s="7">
        <v>16</v>
      </c>
      <c r="B19" s="100" t="s">
        <v>19</v>
      </c>
      <c r="C19" s="101"/>
      <c r="D19" s="10">
        <v>0</v>
      </c>
      <c r="E19" s="12" t="s">
        <v>9</v>
      </c>
    </row>
    <row r="20" spans="1:8" ht="9.75" customHeight="1" x14ac:dyDescent="0.25">
      <c r="A20" s="14">
        <v>17</v>
      </c>
      <c r="B20" s="92" t="s">
        <v>20</v>
      </c>
      <c r="C20" s="94"/>
      <c r="D20" s="18">
        <f>D10+D11-D15</f>
        <v>4204.7200000000157</v>
      </c>
      <c r="E20" s="9" t="s">
        <v>12</v>
      </c>
    </row>
    <row r="21" spans="1:8" ht="9.75" customHeight="1" x14ac:dyDescent="0.25">
      <c r="A21" s="7">
        <v>18</v>
      </c>
      <c r="B21" s="100" t="s">
        <v>21</v>
      </c>
      <c r="C21" s="101"/>
      <c r="D21" s="12" t="s">
        <v>22</v>
      </c>
      <c r="E21" s="12" t="s">
        <v>9</v>
      </c>
    </row>
    <row r="22" spans="1:8" ht="9.75" customHeight="1" x14ac:dyDescent="0.25">
      <c r="A22" s="7">
        <v>19</v>
      </c>
      <c r="B22" s="100" t="s">
        <v>23</v>
      </c>
      <c r="C22" s="101"/>
      <c r="D22" s="12" t="s">
        <v>22</v>
      </c>
      <c r="E22" s="12" t="s">
        <v>9</v>
      </c>
    </row>
    <row r="23" spans="1:8" ht="13.7" customHeight="1" x14ac:dyDescent="0.25">
      <c r="A23" s="7">
        <v>20</v>
      </c>
      <c r="B23" s="100" t="s">
        <v>24</v>
      </c>
      <c r="C23" s="101"/>
      <c r="D23" s="17">
        <f>D20</f>
        <v>4204.7200000000157</v>
      </c>
      <c r="E23" s="12" t="s">
        <v>9</v>
      </c>
      <c r="H23" s="6"/>
    </row>
    <row r="24" spans="1:8" ht="12" customHeight="1" x14ac:dyDescent="0.25">
      <c r="A24" s="95" t="s">
        <v>25</v>
      </c>
      <c r="B24" s="96"/>
      <c r="C24" s="96"/>
      <c r="D24" s="96"/>
      <c r="E24" s="97"/>
    </row>
    <row r="25" spans="1:8" ht="19.5" customHeight="1" x14ac:dyDescent="0.25">
      <c r="A25" s="90" t="s">
        <v>26</v>
      </c>
      <c r="B25" s="102"/>
      <c r="C25" s="91"/>
      <c r="D25" s="103" t="s">
        <v>27</v>
      </c>
      <c r="E25" s="104"/>
    </row>
    <row r="26" spans="1:8" ht="21.75" customHeight="1" x14ac:dyDescent="0.25">
      <c r="A26" s="19">
        <v>21</v>
      </c>
      <c r="B26" s="90" t="s">
        <v>28</v>
      </c>
      <c r="C26" s="98"/>
      <c r="D26" s="20">
        <f>D12*46.2%+6507.87</f>
        <v>59094.618244800011</v>
      </c>
      <c r="E26" s="21" t="s">
        <v>29</v>
      </c>
    </row>
    <row r="27" spans="1:8" ht="15.75" customHeight="1" x14ac:dyDescent="0.25">
      <c r="A27" s="19">
        <v>22</v>
      </c>
      <c r="B27" s="90" t="s">
        <v>130</v>
      </c>
      <c r="C27" s="91"/>
      <c r="D27" s="15">
        <f>D13</f>
        <v>18529.509600000005</v>
      </c>
      <c r="E27" s="21" t="s">
        <v>29</v>
      </c>
    </row>
    <row r="28" spans="1:8" ht="12" customHeight="1" x14ac:dyDescent="0.25">
      <c r="A28" s="19">
        <v>23</v>
      </c>
      <c r="B28" s="90" t="s">
        <v>30</v>
      </c>
      <c r="C28" s="91"/>
      <c r="D28" s="16">
        <f>D27*34%</f>
        <v>6300.0332640000024</v>
      </c>
      <c r="E28" s="21" t="s">
        <v>29</v>
      </c>
    </row>
    <row r="29" spans="1:8" ht="12" customHeight="1" x14ac:dyDescent="0.25">
      <c r="A29" s="19">
        <v>24</v>
      </c>
      <c r="B29" s="90" t="s">
        <v>31</v>
      </c>
      <c r="C29" s="91"/>
      <c r="D29" s="16">
        <f>D27*33%</f>
        <v>6114.7381680000017</v>
      </c>
      <c r="E29" s="21" t="s">
        <v>29</v>
      </c>
    </row>
    <row r="30" spans="1:8" ht="13.35" customHeight="1" x14ac:dyDescent="0.25">
      <c r="A30" s="19">
        <v>25</v>
      </c>
      <c r="B30" s="90" t="s">
        <v>32</v>
      </c>
      <c r="C30" s="91"/>
      <c r="D30" s="16">
        <f>D27*33%</f>
        <v>6114.7381680000017</v>
      </c>
      <c r="E30" s="21" t="s">
        <v>29</v>
      </c>
    </row>
    <row r="31" spans="1:8" ht="19.5" customHeight="1" x14ac:dyDescent="0.25">
      <c r="A31" s="19">
        <v>26</v>
      </c>
      <c r="B31" s="99" t="s">
        <v>33</v>
      </c>
      <c r="C31" s="98"/>
      <c r="D31" s="16">
        <f>D12*14%</f>
        <v>15935.378256000004</v>
      </c>
      <c r="E31" s="21" t="s">
        <v>29</v>
      </c>
    </row>
    <row r="32" spans="1:8" ht="14.45" customHeight="1" x14ac:dyDescent="0.25">
      <c r="A32" s="19">
        <v>27</v>
      </c>
      <c r="B32" s="90" t="s">
        <v>34</v>
      </c>
      <c r="C32" s="91"/>
      <c r="D32" s="16">
        <f>D12*21%</f>
        <v>23903.067384000002</v>
      </c>
      <c r="E32" s="21" t="s">
        <v>29</v>
      </c>
    </row>
    <row r="33" spans="1:7" ht="17.850000000000001" customHeight="1" x14ac:dyDescent="0.25">
      <c r="A33" s="19">
        <v>28</v>
      </c>
      <c r="B33" s="90" t="s">
        <v>35</v>
      </c>
      <c r="C33" s="91"/>
      <c r="D33" s="16">
        <f>D12*10%</f>
        <v>11382.413040000001</v>
      </c>
      <c r="E33" s="21" t="s">
        <v>29</v>
      </c>
    </row>
    <row r="34" spans="1:7" ht="15.75" customHeight="1" x14ac:dyDescent="0.25">
      <c r="A34" s="19">
        <v>31</v>
      </c>
      <c r="B34" s="90" t="s">
        <v>131</v>
      </c>
      <c r="C34" s="91"/>
      <c r="D34" s="16">
        <v>2598.06</v>
      </c>
      <c r="E34" s="21" t="s">
        <v>29</v>
      </c>
    </row>
    <row r="35" spans="1:7" ht="15.75" customHeight="1" x14ac:dyDescent="0.25">
      <c r="A35" s="19">
        <v>32</v>
      </c>
      <c r="B35" s="90" t="s">
        <v>36</v>
      </c>
      <c r="C35" s="91"/>
      <c r="D35" s="16">
        <f>D12*0.8%</f>
        <v>910.59304320000012</v>
      </c>
      <c r="E35" s="21" t="s">
        <v>29</v>
      </c>
    </row>
    <row r="36" spans="1:7" ht="15" customHeight="1" x14ac:dyDescent="0.25">
      <c r="A36" s="92" t="s">
        <v>37</v>
      </c>
      <c r="B36" s="93"/>
      <c r="C36" s="94"/>
      <c r="D36" s="22">
        <f>D35+D34+D33+D32+D31+D27+D26</f>
        <v>132353.63956800001</v>
      </c>
      <c r="E36" s="23" t="s">
        <v>29</v>
      </c>
      <c r="G36" s="6"/>
    </row>
    <row r="37" spans="1:7" ht="17.100000000000001" customHeight="1" x14ac:dyDescent="0.25">
      <c r="A37" s="95" t="s">
        <v>38</v>
      </c>
      <c r="B37" s="96"/>
      <c r="C37" s="96"/>
      <c r="D37" s="96"/>
      <c r="E37" s="97"/>
    </row>
    <row r="38" spans="1:7" ht="39.75" customHeight="1" x14ac:dyDescent="0.25">
      <c r="A38" s="24"/>
      <c r="B38" s="25" t="s">
        <v>39</v>
      </c>
      <c r="C38" s="25" t="s">
        <v>40</v>
      </c>
      <c r="D38" s="25" t="s">
        <v>41</v>
      </c>
      <c r="E38" s="24" t="s">
        <v>42</v>
      </c>
    </row>
    <row r="39" spans="1:7" ht="22.7" customHeight="1" x14ac:dyDescent="0.25">
      <c r="A39" s="26">
        <v>25</v>
      </c>
      <c r="B39" s="80" t="s">
        <v>43</v>
      </c>
      <c r="C39" s="74"/>
      <c r="D39" s="74"/>
      <c r="E39" s="75"/>
    </row>
    <row r="40" spans="1:7" ht="41.1" customHeight="1" x14ac:dyDescent="0.25">
      <c r="A40" s="24"/>
      <c r="B40" s="11" t="s">
        <v>44</v>
      </c>
      <c r="C40" s="81" t="s">
        <v>45</v>
      </c>
      <c r="D40" s="81" t="s">
        <v>46</v>
      </c>
      <c r="E40" s="83">
        <f>D26/F2</f>
        <v>57.935900240000009</v>
      </c>
    </row>
    <row r="41" spans="1:7" ht="34.700000000000003" customHeight="1" x14ac:dyDescent="0.25">
      <c r="A41" s="24"/>
      <c r="B41" s="11" t="s">
        <v>47</v>
      </c>
      <c r="C41" s="85"/>
      <c r="D41" s="85"/>
      <c r="E41" s="87"/>
    </row>
    <row r="42" spans="1:7" ht="19.5" customHeight="1" x14ac:dyDescent="0.25">
      <c r="A42" s="24"/>
      <c r="B42" s="24" t="s">
        <v>48</v>
      </c>
      <c r="C42" s="85"/>
      <c r="D42" s="85"/>
      <c r="E42" s="87"/>
    </row>
    <row r="43" spans="1:7" ht="37.700000000000003" customHeight="1" x14ac:dyDescent="0.25">
      <c r="A43" s="24"/>
      <c r="B43" s="11" t="s">
        <v>49</v>
      </c>
      <c r="C43" s="85"/>
      <c r="D43" s="85"/>
      <c r="E43" s="87"/>
    </row>
    <row r="44" spans="1:7" ht="27.75" customHeight="1" x14ac:dyDescent="0.25">
      <c r="A44" s="24"/>
      <c r="B44" s="40" t="s">
        <v>139</v>
      </c>
      <c r="C44" s="85"/>
      <c r="D44" s="85"/>
      <c r="E44" s="87"/>
    </row>
    <row r="45" spans="1:7" ht="20.25" customHeight="1" x14ac:dyDescent="0.25">
      <c r="A45" s="24"/>
      <c r="B45" s="24" t="s">
        <v>51</v>
      </c>
      <c r="C45" s="85"/>
      <c r="D45" s="85"/>
      <c r="E45" s="87"/>
    </row>
    <row r="46" spans="1:7" ht="25.35" customHeight="1" x14ac:dyDescent="0.25">
      <c r="A46" s="24"/>
      <c r="B46" s="40" t="s">
        <v>138</v>
      </c>
      <c r="C46" s="88"/>
      <c r="D46" s="88"/>
      <c r="E46" s="87"/>
    </row>
    <row r="47" spans="1:7" ht="26.45" customHeight="1" x14ac:dyDescent="0.25">
      <c r="A47" s="24"/>
      <c r="B47" s="11" t="s">
        <v>53</v>
      </c>
      <c r="C47" s="89"/>
      <c r="D47" s="89"/>
      <c r="E47" s="84"/>
    </row>
    <row r="48" spans="1:7" ht="18.2" customHeight="1" x14ac:dyDescent="0.25">
      <c r="A48" s="26">
        <v>26</v>
      </c>
      <c r="B48" s="80" t="s">
        <v>54</v>
      </c>
      <c r="C48" s="74"/>
      <c r="D48" s="74"/>
      <c r="E48" s="75"/>
    </row>
    <row r="49" spans="1:5" ht="19.5" customHeight="1" x14ac:dyDescent="0.25">
      <c r="A49" s="24"/>
      <c r="B49" s="24" t="s">
        <v>55</v>
      </c>
      <c r="C49" s="11" t="s">
        <v>45</v>
      </c>
      <c r="D49" s="81" t="s">
        <v>46</v>
      </c>
      <c r="E49" s="83">
        <f>D27/F2</f>
        <v>18.166185882352945</v>
      </c>
    </row>
    <row r="50" spans="1:5" ht="30.75" customHeight="1" x14ac:dyDescent="0.25">
      <c r="A50" s="24"/>
      <c r="B50" s="11" t="s">
        <v>56</v>
      </c>
      <c r="C50" s="11" t="s">
        <v>57</v>
      </c>
      <c r="D50" s="85"/>
      <c r="E50" s="87"/>
    </row>
    <row r="51" spans="1:5" ht="17.100000000000001" customHeight="1" x14ac:dyDescent="0.25">
      <c r="A51" s="24"/>
      <c r="B51" s="11" t="s">
        <v>58</v>
      </c>
      <c r="C51" s="11" t="s">
        <v>45</v>
      </c>
      <c r="D51" s="82"/>
      <c r="E51" s="84"/>
    </row>
    <row r="52" spans="1:5" ht="14.45" customHeight="1" x14ac:dyDescent="0.25">
      <c r="A52" s="26">
        <v>27</v>
      </c>
      <c r="B52" s="80" t="s">
        <v>59</v>
      </c>
      <c r="C52" s="74"/>
      <c r="D52" s="74"/>
      <c r="E52" s="75"/>
    </row>
    <row r="53" spans="1:5" ht="20.25" customHeight="1" x14ac:dyDescent="0.25">
      <c r="A53" s="24"/>
      <c r="B53" s="40" t="s">
        <v>142</v>
      </c>
      <c r="C53" s="11" t="s">
        <v>61</v>
      </c>
      <c r="D53" s="11" t="s">
        <v>46</v>
      </c>
      <c r="E53" s="83">
        <f>D28/F2</f>
        <v>6.1765032000000026</v>
      </c>
    </row>
    <row r="54" spans="1:5" ht="20.25" customHeight="1" x14ac:dyDescent="0.25">
      <c r="A54" s="24"/>
      <c r="B54" s="11" t="s">
        <v>62</v>
      </c>
      <c r="C54" s="11" t="s">
        <v>61</v>
      </c>
      <c r="D54" s="11" t="s">
        <v>46</v>
      </c>
      <c r="E54" s="87"/>
    </row>
    <row r="55" spans="1:5" ht="20.25" customHeight="1" x14ac:dyDescent="0.25">
      <c r="A55" s="24"/>
      <c r="B55" s="24" t="s">
        <v>63</v>
      </c>
      <c r="C55" s="11" t="s">
        <v>61</v>
      </c>
      <c r="D55" s="11" t="s">
        <v>46</v>
      </c>
      <c r="E55" s="84"/>
    </row>
    <row r="56" spans="1:5" ht="13.35" customHeight="1" x14ac:dyDescent="0.25">
      <c r="A56" s="26">
        <v>28</v>
      </c>
      <c r="B56" s="80" t="s">
        <v>64</v>
      </c>
      <c r="C56" s="74"/>
      <c r="D56" s="74"/>
      <c r="E56" s="75"/>
    </row>
    <row r="57" spans="1:5" ht="21.6" customHeight="1" x14ac:dyDescent="0.25">
      <c r="A57" s="24"/>
      <c r="B57" s="11" t="s">
        <v>65</v>
      </c>
      <c r="C57" s="81" t="s">
        <v>66</v>
      </c>
      <c r="D57" s="81" t="s">
        <v>46</v>
      </c>
      <c r="E57" s="83">
        <f>D29/F2</f>
        <v>5.994841341176472</v>
      </c>
    </row>
    <row r="58" spans="1:5" ht="21.6" customHeight="1" x14ac:dyDescent="0.25">
      <c r="A58" s="24"/>
      <c r="B58" s="11" t="s">
        <v>67</v>
      </c>
      <c r="C58" s="82"/>
      <c r="D58" s="82"/>
      <c r="E58" s="84"/>
    </row>
    <row r="59" spans="1:5" ht="15" customHeight="1" x14ac:dyDescent="0.25">
      <c r="A59" s="27">
        <v>29</v>
      </c>
      <c r="B59" s="80" t="s">
        <v>68</v>
      </c>
      <c r="C59" s="74"/>
      <c r="D59" s="74"/>
      <c r="E59" s="75"/>
    </row>
    <row r="60" spans="1:5" ht="36.6" customHeight="1" x14ac:dyDescent="0.25">
      <c r="A60" s="24"/>
      <c r="B60" s="40" t="s">
        <v>140</v>
      </c>
      <c r="C60" s="11" t="s">
        <v>141</v>
      </c>
      <c r="D60" s="11" t="s">
        <v>46</v>
      </c>
      <c r="E60" s="28">
        <f>D30/F2</f>
        <v>5.994841341176472</v>
      </c>
    </row>
    <row r="61" spans="1:5" ht="16.5" customHeight="1" x14ac:dyDescent="0.25">
      <c r="A61" s="27">
        <v>30</v>
      </c>
      <c r="B61" s="80" t="s">
        <v>71</v>
      </c>
      <c r="C61" s="74"/>
      <c r="D61" s="74"/>
      <c r="E61" s="75"/>
    </row>
    <row r="62" spans="1:5" ht="30.75" customHeight="1" x14ac:dyDescent="0.25">
      <c r="A62" s="24"/>
      <c r="B62" s="11" t="s">
        <v>72</v>
      </c>
      <c r="C62" s="81" t="s">
        <v>73</v>
      </c>
      <c r="D62" s="81" t="s">
        <v>74</v>
      </c>
      <c r="E62" s="83">
        <f>D31/F2</f>
        <v>15.622919858823533</v>
      </c>
    </row>
    <row r="63" spans="1:5" ht="22.7" customHeight="1" x14ac:dyDescent="0.25">
      <c r="A63" s="24"/>
      <c r="B63" s="11" t="s">
        <v>75</v>
      </c>
      <c r="C63" s="85"/>
      <c r="D63" s="85"/>
      <c r="E63" s="87"/>
    </row>
    <row r="64" spans="1:5" ht="22.7" customHeight="1" x14ac:dyDescent="0.25">
      <c r="A64" s="24"/>
      <c r="B64" s="11" t="s">
        <v>76</v>
      </c>
      <c r="C64" s="82"/>
      <c r="D64" s="85"/>
      <c r="E64" s="87"/>
    </row>
    <row r="65" spans="1:5" ht="22.7" customHeight="1" x14ac:dyDescent="0.25">
      <c r="A65" s="24"/>
      <c r="B65" s="11" t="s">
        <v>77</v>
      </c>
      <c r="C65" s="25" t="s">
        <v>78</v>
      </c>
      <c r="D65" s="85"/>
      <c r="E65" s="87"/>
    </row>
    <row r="66" spans="1:5" ht="29.45" customHeight="1" x14ac:dyDescent="0.25">
      <c r="A66" s="24"/>
      <c r="B66" s="11" t="s">
        <v>72</v>
      </c>
      <c r="C66" s="29" t="s">
        <v>79</v>
      </c>
      <c r="D66" s="82"/>
      <c r="E66" s="84"/>
    </row>
    <row r="67" spans="1:5" ht="16.5" customHeight="1" x14ac:dyDescent="0.25">
      <c r="A67" s="27">
        <v>31</v>
      </c>
      <c r="B67" s="80" t="s">
        <v>71</v>
      </c>
      <c r="C67" s="74"/>
      <c r="D67" s="74"/>
      <c r="E67" s="75"/>
    </row>
    <row r="68" spans="1:5" ht="17.100000000000001" customHeight="1" x14ac:dyDescent="0.25">
      <c r="A68" s="26">
        <v>31</v>
      </c>
      <c r="B68" s="80" t="s">
        <v>80</v>
      </c>
      <c r="C68" s="74"/>
      <c r="D68" s="74"/>
      <c r="E68" s="75"/>
    </row>
    <row r="69" spans="1:5" ht="15" customHeight="1" x14ac:dyDescent="0.25">
      <c r="A69" s="24"/>
      <c r="B69" s="11" t="s">
        <v>81</v>
      </c>
      <c r="C69" s="11" t="s">
        <v>82</v>
      </c>
      <c r="D69" s="81" t="s">
        <v>46</v>
      </c>
      <c r="E69" s="83">
        <f>D35/F2</f>
        <v>0.89273827764705893</v>
      </c>
    </row>
    <row r="70" spans="1:5" ht="16.5" customHeight="1" x14ac:dyDescent="0.25">
      <c r="A70" s="24"/>
      <c r="B70" s="11" t="s">
        <v>83</v>
      </c>
      <c r="C70" s="40" t="s">
        <v>147</v>
      </c>
      <c r="D70" s="82"/>
      <c r="E70" s="84"/>
    </row>
    <row r="71" spans="1:5" ht="16.5" customHeight="1" x14ac:dyDescent="0.25">
      <c r="A71" s="26">
        <v>32</v>
      </c>
      <c r="B71" s="80" t="s">
        <v>84</v>
      </c>
      <c r="C71" s="74"/>
      <c r="D71" s="74"/>
      <c r="E71" s="75"/>
    </row>
    <row r="72" spans="1:5" ht="22.7" customHeight="1" x14ac:dyDescent="0.25">
      <c r="A72" s="24"/>
      <c r="B72" s="11" t="s">
        <v>85</v>
      </c>
      <c r="C72" s="25" t="s">
        <v>86</v>
      </c>
      <c r="D72" s="81" t="s">
        <v>46</v>
      </c>
      <c r="E72" s="78">
        <f>D32/F2</f>
        <v>23.434379788235297</v>
      </c>
    </row>
    <row r="73" spans="1:5" ht="14.45" customHeight="1" x14ac:dyDescent="0.25">
      <c r="A73" s="24"/>
      <c r="B73" s="11" t="s">
        <v>87</v>
      </c>
      <c r="C73" s="25" t="s">
        <v>86</v>
      </c>
      <c r="D73" s="85"/>
      <c r="E73" s="79"/>
    </row>
    <row r="74" spans="1:5" ht="16.5" customHeight="1" x14ac:dyDescent="0.25">
      <c r="A74" s="24"/>
      <c r="B74" s="11" t="s">
        <v>88</v>
      </c>
      <c r="C74" s="25" t="s">
        <v>86</v>
      </c>
      <c r="D74" s="85"/>
      <c r="E74" s="79"/>
    </row>
    <row r="75" spans="1:5" ht="11.25" customHeight="1" x14ac:dyDescent="0.25">
      <c r="A75" s="24"/>
      <c r="B75" s="11" t="s">
        <v>89</v>
      </c>
      <c r="C75" s="25" t="s">
        <v>86</v>
      </c>
      <c r="D75" s="85"/>
      <c r="E75" s="79"/>
    </row>
    <row r="76" spans="1:5" ht="21.95" customHeight="1" x14ac:dyDescent="0.25">
      <c r="A76" s="24"/>
      <c r="B76" s="11" t="s">
        <v>90</v>
      </c>
      <c r="C76" s="25" t="s">
        <v>86</v>
      </c>
      <c r="D76" s="85"/>
      <c r="E76" s="79"/>
    </row>
    <row r="77" spans="1:5" ht="29.45" customHeight="1" x14ac:dyDescent="0.25">
      <c r="A77" s="24"/>
      <c r="B77" s="11" t="s">
        <v>91</v>
      </c>
      <c r="C77" s="25" t="s">
        <v>86</v>
      </c>
      <c r="D77" s="85"/>
      <c r="E77" s="79"/>
    </row>
    <row r="78" spans="1:5" ht="20.25" customHeight="1" x14ac:dyDescent="0.25">
      <c r="A78" s="24"/>
      <c r="B78" s="11" t="s">
        <v>92</v>
      </c>
      <c r="C78" s="25" t="s">
        <v>86</v>
      </c>
      <c r="D78" s="85"/>
      <c r="E78" s="79"/>
    </row>
    <row r="79" spans="1:5" ht="20.25" customHeight="1" x14ac:dyDescent="0.25">
      <c r="A79" s="24"/>
      <c r="B79" s="24" t="s">
        <v>93</v>
      </c>
      <c r="C79" s="25" t="s">
        <v>86</v>
      </c>
      <c r="D79" s="85"/>
      <c r="E79" s="79"/>
    </row>
    <row r="80" spans="1:5" ht="15" customHeight="1" x14ac:dyDescent="0.25">
      <c r="A80" s="24"/>
      <c r="B80" s="11" t="s">
        <v>94</v>
      </c>
      <c r="C80" s="25" t="s">
        <v>95</v>
      </c>
      <c r="D80" s="82"/>
      <c r="E80" s="86"/>
    </row>
    <row r="81" spans="1:5" ht="12.6" customHeight="1" x14ac:dyDescent="0.25">
      <c r="A81" s="26">
        <v>37</v>
      </c>
      <c r="B81" s="73" t="s">
        <v>133</v>
      </c>
      <c r="C81" s="74"/>
      <c r="D81" s="74"/>
      <c r="E81" s="75"/>
    </row>
    <row r="82" spans="1:5" ht="37.700000000000003" customHeight="1" x14ac:dyDescent="0.25">
      <c r="A82" s="24"/>
      <c r="B82" s="11" t="s">
        <v>134</v>
      </c>
      <c r="C82" s="25" t="s">
        <v>97</v>
      </c>
      <c r="D82" s="76" t="s">
        <v>96</v>
      </c>
      <c r="E82" s="78">
        <f>D34/F2</f>
        <v>2.5471176470588235</v>
      </c>
    </row>
    <row r="83" spans="1:5" ht="23.25" customHeight="1" x14ac:dyDescent="0.25">
      <c r="A83" s="24"/>
      <c r="B83" s="40" t="s">
        <v>134</v>
      </c>
      <c r="C83" s="25" t="s">
        <v>98</v>
      </c>
      <c r="D83" s="77"/>
      <c r="E83" s="79"/>
    </row>
    <row r="84" spans="1:5" ht="9.75" customHeight="1" x14ac:dyDescent="0.25">
      <c r="A84" s="26">
        <v>38</v>
      </c>
      <c r="B84" s="80" t="s">
        <v>99</v>
      </c>
      <c r="C84" s="74"/>
      <c r="D84" s="74"/>
      <c r="E84" s="75"/>
    </row>
    <row r="85" spans="1:5" ht="14.25" customHeight="1" x14ac:dyDescent="0.25">
      <c r="A85" s="24"/>
      <c r="B85" s="11" t="s">
        <v>100</v>
      </c>
      <c r="C85" s="11" t="s">
        <v>101</v>
      </c>
      <c r="D85" s="65">
        <v>0</v>
      </c>
      <c r="E85" s="66"/>
    </row>
    <row r="86" spans="1:5" ht="14.25" customHeight="1" x14ac:dyDescent="0.25">
      <c r="A86" s="24"/>
      <c r="B86" s="11" t="s">
        <v>102</v>
      </c>
      <c r="C86" s="11" t="s">
        <v>101</v>
      </c>
      <c r="D86" s="65">
        <v>0</v>
      </c>
      <c r="E86" s="66"/>
    </row>
    <row r="87" spans="1:5" ht="14.25" customHeight="1" x14ac:dyDescent="0.25">
      <c r="A87" s="24"/>
      <c r="B87" s="11" t="s">
        <v>103</v>
      </c>
      <c r="C87" s="11" t="s">
        <v>101</v>
      </c>
      <c r="D87" s="65">
        <v>0</v>
      </c>
      <c r="E87" s="66"/>
    </row>
    <row r="88" spans="1:5" ht="14.25" customHeight="1" x14ac:dyDescent="0.25">
      <c r="A88" s="30"/>
      <c r="B88" s="11" t="s">
        <v>104</v>
      </c>
      <c r="C88" s="11" t="s">
        <v>7</v>
      </c>
      <c r="D88" s="65">
        <v>0</v>
      </c>
      <c r="E88" s="66"/>
    </row>
    <row r="89" spans="1:5" ht="16.5" customHeight="1" x14ac:dyDescent="0.25">
      <c r="A89" s="67" t="s">
        <v>105</v>
      </c>
      <c r="B89" s="68"/>
      <c r="C89" s="68"/>
      <c r="D89" s="68"/>
      <c r="E89" s="69"/>
    </row>
    <row r="90" spans="1:5" ht="16.5" customHeight="1" x14ac:dyDescent="0.25">
      <c r="A90" s="31">
        <v>1</v>
      </c>
      <c r="B90" s="21" t="s">
        <v>106</v>
      </c>
      <c r="C90" s="21" t="s">
        <v>107</v>
      </c>
      <c r="D90" s="32">
        <v>0</v>
      </c>
      <c r="E90" s="33"/>
    </row>
    <row r="91" spans="1:5" ht="16.5" customHeight="1" x14ac:dyDescent="0.25">
      <c r="A91" s="31">
        <v>2</v>
      </c>
      <c r="B91" s="21" t="s">
        <v>108</v>
      </c>
      <c r="C91" s="21" t="s">
        <v>107</v>
      </c>
      <c r="D91" s="32">
        <v>0</v>
      </c>
      <c r="E91" s="33"/>
    </row>
    <row r="92" spans="1:5" ht="16.5" customHeight="1" x14ac:dyDescent="0.25">
      <c r="A92" s="31">
        <v>3</v>
      </c>
      <c r="B92" s="21" t="s">
        <v>109</v>
      </c>
      <c r="C92" s="21" t="s">
        <v>107</v>
      </c>
      <c r="D92" s="34"/>
      <c r="E92" s="33"/>
    </row>
    <row r="93" spans="1:5" ht="16.5" customHeight="1" x14ac:dyDescent="0.25">
      <c r="A93" s="31">
        <v>4</v>
      </c>
      <c r="B93" s="21" t="s">
        <v>110</v>
      </c>
      <c r="C93" s="21" t="s">
        <v>107</v>
      </c>
      <c r="D93" s="32" t="s">
        <v>111</v>
      </c>
      <c r="E93" s="33"/>
    </row>
    <row r="94" spans="1:5" ht="16.5" customHeight="1" x14ac:dyDescent="0.25">
      <c r="A94" s="31">
        <v>5</v>
      </c>
      <c r="B94" s="21" t="s">
        <v>112</v>
      </c>
      <c r="C94" s="21" t="s">
        <v>107</v>
      </c>
      <c r="D94" s="32" t="s">
        <v>111</v>
      </c>
      <c r="E94" s="33"/>
    </row>
    <row r="95" spans="1:5" ht="16.5" customHeight="1" x14ac:dyDescent="0.25">
      <c r="A95" s="31">
        <v>6</v>
      </c>
      <c r="B95" s="21" t="s">
        <v>113</v>
      </c>
      <c r="C95" s="21" t="s">
        <v>107</v>
      </c>
      <c r="D95" s="34"/>
      <c r="E95" s="33"/>
    </row>
    <row r="96" spans="1:5" ht="16.5" customHeight="1" x14ac:dyDescent="0.25">
      <c r="A96" s="67" t="s">
        <v>114</v>
      </c>
      <c r="B96" s="68"/>
      <c r="C96" s="68"/>
      <c r="D96" s="68"/>
      <c r="E96" s="69"/>
    </row>
    <row r="97" spans="1:6" ht="16.5" customHeight="1" x14ac:dyDescent="0.25">
      <c r="A97" s="31">
        <v>1</v>
      </c>
      <c r="B97" s="21" t="s">
        <v>115</v>
      </c>
      <c r="C97" s="21" t="s">
        <v>116</v>
      </c>
      <c r="D97" s="32">
        <v>2</v>
      </c>
      <c r="E97" s="33"/>
    </row>
    <row r="98" spans="1:6" ht="16.5" customHeight="1" x14ac:dyDescent="0.25">
      <c r="A98" s="31">
        <v>2</v>
      </c>
      <c r="B98" s="21" t="s">
        <v>117</v>
      </c>
      <c r="C98" s="21" t="s">
        <v>116</v>
      </c>
      <c r="D98" s="32">
        <v>2</v>
      </c>
      <c r="E98" s="33"/>
    </row>
    <row r="99" spans="1:6" ht="16.5" customHeight="1" x14ac:dyDescent="0.25">
      <c r="A99" s="31">
        <v>3</v>
      </c>
      <c r="B99" s="21" t="s">
        <v>118</v>
      </c>
      <c r="C99" s="21" t="s">
        <v>116</v>
      </c>
      <c r="D99" s="32" t="s">
        <v>111</v>
      </c>
      <c r="E99" s="33"/>
    </row>
    <row r="100" spans="1:6" ht="16.5" customHeight="1" x14ac:dyDescent="0.25">
      <c r="A100" s="31">
        <v>4</v>
      </c>
      <c r="B100" s="21" t="s">
        <v>119</v>
      </c>
      <c r="C100" s="21" t="s">
        <v>107</v>
      </c>
      <c r="D100" s="32">
        <v>1915.53</v>
      </c>
      <c r="E100" s="33"/>
    </row>
    <row r="101" spans="1:6" ht="16.5" customHeight="1" x14ac:dyDescent="0.25">
      <c r="A101" s="70" t="s">
        <v>120</v>
      </c>
      <c r="B101" s="71"/>
      <c r="C101" s="71"/>
      <c r="D101" s="71"/>
      <c r="E101" s="72"/>
    </row>
    <row r="102" spans="1:6" ht="16.5" customHeight="1" x14ac:dyDescent="0.25">
      <c r="A102" s="31">
        <v>1</v>
      </c>
      <c r="B102" s="21" t="s">
        <v>121</v>
      </c>
      <c r="C102" s="21" t="s">
        <v>116</v>
      </c>
      <c r="D102" s="35"/>
      <c r="E102" s="33"/>
    </row>
    <row r="103" spans="1:6" ht="16.5" customHeight="1" x14ac:dyDescent="0.25">
      <c r="A103" s="31">
        <v>2</v>
      </c>
      <c r="B103" s="21" t="s">
        <v>122</v>
      </c>
      <c r="C103" s="21" t="s">
        <v>116</v>
      </c>
      <c r="D103" s="35"/>
      <c r="E103" s="33"/>
    </row>
    <row r="104" spans="1:6" ht="24.75" customHeight="1" x14ac:dyDescent="0.25">
      <c r="A104" s="31">
        <v>3</v>
      </c>
      <c r="B104" s="21" t="s">
        <v>123</v>
      </c>
      <c r="C104" s="21" t="s">
        <v>107</v>
      </c>
      <c r="D104" s="35"/>
      <c r="E104" s="33"/>
    </row>
    <row r="105" spans="1:6" ht="16.5" customHeight="1" x14ac:dyDescent="0.25">
      <c r="A105" s="4"/>
      <c r="B105" s="36"/>
      <c r="C105" s="36"/>
      <c r="D105" s="37"/>
      <c r="E105" s="37"/>
    </row>
    <row r="106" spans="1:6" ht="16.5" customHeight="1" x14ac:dyDescent="0.25">
      <c r="A106" s="61" t="s">
        <v>136</v>
      </c>
      <c r="B106" s="62"/>
      <c r="C106" s="62"/>
      <c r="D106" s="62"/>
      <c r="E106" s="62"/>
      <c r="F106" s="62"/>
    </row>
    <row r="107" spans="1:6" ht="16.5" customHeight="1" x14ac:dyDescent="0.25">
      <c r="A107" s="4"/>
      <c r="B107" s="36"/>
      <c r="C107" s="36"/>
      <c r="D107" s="37"/>
      <c r="E107" s="37"/>
    </row>
    <row r="108" spans="1:6" ht="16.5" customHeight="1" x14ac:dyDescent="0.25">
      <c r="A108" s="61" t="s">
        <v>135</v>
      </c>
      <c r="B108" s="62"/>
      <c r="C108" s="62"/>
      <c r="D108" s="62"/>
      <c r="E108" s="62"/>
      <c r="F108" s="62"/>
    </row>
    <row r="109" spans="1:6" ht="16.5" customHeight="1" x14ac:dyDescent="0.25">
      <c r="A109" s="4"/>
      <c r="B109" s="36"/>
      <c r="C109" s="36"/>
      <c r="D109" s="37"/>
      <c r="E109" s="37"/>
    </row>
    <row r="110" spans="1:6" ht="16.5" customHeight="1" x14ac:dyDescent="0.25">
      <c r="A110" s="4"/>
      <c r="B110" s="36"/>
      <c r="C110" s="36"/>
      <c r="D110" s="37"/>
      <c r="E110" s="37"/>
    </row>
    <row r="111" spans="1:6" ht="16.5" customHeight="1" x14ac:dyDescent="0.25">
      <c r="A111" s="4"/>
      <c r="B111" s="36"/>
      <c r="C111" s="36"/>
      <c r="D111" s="37"/>
      <c r="E111" s="37"/>
    </row>
    <row r="112" spans="1:6" ht="16.5" customHeight="1" x14ac:dyDescent="0.25">
      <c r="A112" s="4"/>
      <c r="B112" s="36"/>
      <c r="C112" s="36"/>
      <c r="D112" s="37"/>
      <c r="E112" s="37"/>
    </row>
    <row r="113" spans="1:5" ht="16.5" customHeight="1" x14ac:dyDescent="0.25">
      <c r="A113" s="4"/>
      <c r="B113" s="36"/>
      <c r="C113" s="36"/>
      <c r="D113" s="37"/>
      <c r="E113" s="37"/>
    </row>
    <row r="114" spans="1:5" ht="16.5" customHeight="1" x14ac:dyDescent="0.25">
      <c r="A114" s="4"/>
      <c r="B114" s="36"/>
      <c r="C114" s="36"/>
      <c r="D114" s="37"/>
      <c r="E114" s="37"/>
    </row>
    <row r="115" spans="1:5" ht="16.5" customHeight="1" x14ac:dyDescent="0.25">
      <c r="A115" s="4"/>
      <c r="B115" s="36"/>
      <c r="C115" s="36"/>
      <c r="D115" s="37"/>
      <c r="E115" s="37"/>
    </row>
    <row r="116" spans="1:5" ht="16.5" customHeight="1" x14ac:dyDescent="0.25">
      <c r="A116" s="4"/>
      <c r="B116" s="36"/>
      <c r="C116" s="36"/>
      <c r="D116" s="37"/>
      <c r="E116" s="37"/>
    </row>
    <row r="117" spans="1:5" ht="16.5" customHeight="1" x14ac:dyDescent="0.25">
      <c r="A117" s="4"/>
      <c r="B117" s="36"/>
      <c r="C117" s="36"/>
      <c r="D117" s="37"/>
      <c r="E117" s="37"/>
    </row>
    <row r="118" spans="1:5" ht="16.5" customHeight="1" x14ac:dyDescent="0.25">
      <c r="A118" s="4"/>
      <c r="B118" s="36"/>
      <c r="C118" s="36"/>
      <c r="D118" s="37"/>
      <c r="E118" s="37"/>
    </row>
    <row r="119" spans="1:5" ht="16.5" customHeight="1" x14ac:dyDescent="0.25">
      <c r="A119" s="4"/>
      <c r="B119" s="36"/>
      <c r="C119" s="36"/>
      <c r="D119" s="37"/>
      <c r="E119" s="37"/>
    </row>
    <row r="120" spans="1:5" ht="16.5" customHeight="1" x14ac:dyDescent="0.25">
      <c r="A120" s="4"/>
      <c r="B120" s="36"/>
      <c r="C120" s="36"/>
      <c r="D120" s="37"/>
      <c r="E120" s="37"/>
    </row>
    <row r="121" spans="1:5" ht="16.5" customHeight="1" x14ac:dyDescent="0.25">
      <c r="A121" s="4"/>
      <c r="B121" s="36"/>
      <c r="C121" s="36"/>
      <c r="D121" s="37"/>
      <c r="E121" s="37"/>
    </row>
    <row r="122" spans="1:5" ht="16.5" customHeight="1" x14ac:dyDescent="0.25">
      <c r="A122" s="4"/>
      <c r="B122" s="36"/>
      <c r="C122" s="36"/>
      <c r="D122" s="37"/>
      <c r="E122" s="37"/>
    </row>
    <row r="123" spans="1:5" ht="16.5" customHeight="1" x14ac:dyDescent="0.25">
      <c r="A123" s="4"/>
      <c r="B123" s="36"/>
      <c r="C123" s="36"/>
      <c r="D123" s="37"/>
      <c r="E123" s="37"/>
    </row>
    <row r="124" spans="1:5" ht="16.5" customHeight="1" x14ac:dyDescent="0.25">
      <c r="A124" s="4"/>
      <c r="B124" s="36"/>
      <c r="C124" s="36"/>
      <c r="D124" s="37"/>
      <c r="E124" s="37"/>
    </row>
    <row r="125" spans="1:5" ht="16.5" customHeight="1" x14ac:dyDescent="0.25">
      <c r="A125" s="4"/>
      <c r="B125" s="36"/>
      <c r="C125" s="36"/>
      <c r="D125" s="37"/>
      <c r="E125" s="37"/>
    </row>
    <row r="126" spans="1:5" ht="16.5" customHeight="1" x14ac:dyDescent="0.25">
      <c r="A126" s="4"/>
      <c r="B126" s="36"/>
      <c r="C126" s="36"/>
      <c r="D126" s="37"/>
      <c r="E126" s="37"/>
    </row>
    <row r="127" spans="1:5" ht="16.5" customHeight="1" x14ac:dyDescent="0.25">
      <c r="A127" s="4"/>
      <c r="B127" s="36"/>
      <c r="C127" s="36"/>
      <c r="D127" s="37"/>
      <c r="E127" s="37"/>
    </row>
    <row r="128" spans="1:5" ht="16.5" customHeight="1" x14ac:dyDescent="0.25">
      <c r="A128" s="4"/>
      <c r="B128" s="36"/>
      <c r="C128" s="36"/>
      <c r="D128" s="37"/>
      <c r="E128" s="37"/>
    </row>
    <row r="129" spans="1:5" ht="16.5" customHeight="1" x14ac:dyDescent="0.25">
      <c r="A129" s="4"/>
      <c r="B129" s="36"/>
      <c r="C129" s="36"/>
      <c r="D129" s="37"/>
      <c r="E129" s="37"/>
    </row>
    <row r="130" spans="1:5" ht="16.5" customHeight="1" x14ac:dyDescent="0.25">
      <c r="A130" s="4"/>
      <c r="B130" s="36"/>
      <c r="C130" s="36"/>
      <c r="D130" s="37"/>
      <c r="E130" s="37"/>
    </row>
    <row r="131" spans="1:5" ht="16.5" customHeight="1" x14ac:dyDescent="0.25">
      <c r="A131" s="4"/>
      <c r="B131" s="36"/>
      <c r="C131" s="36"/>
      <c r="D131" s="37"/>
      <c r="E131" s="37"/>
    </row>
    <row r="132" spans="1:5" ht="16.5" customHeight="1" x14ac:dyDescent="0.25">
      <c r="A132" s="4"/>
      <c r="B132" s="36"/>
      <c r="C132" s="36"/>
      <c r="D132" s="37"/>
      <c r="E132" s="37"/>
    </row>
    <row r="133" spans="1:5" ht="16.5" customHeight="1" x14ac:dyDescent="0.25">
      <c r="A133" s="4"/>
      <c r="B133" s="36"/>
      <c r="C133" s="36"/>
      <c r="D133" s="37"/>
      <c r="E133" s="37"/>
    </row>
    <row r="134" spans="1:5" ht="9.75" customHeight="1" x14ac:dyDescent="0.25"/>
    <row r="135" spans="1:5" x14ac:dyDescent="0.25">
      <c r="E135" s="38"/>
    </row>
  </sheetData>
  <mergeCells count="77">
    <mergeCell ref="B13:C13"/>
    <mergeCell ref="A1:F1"/>
    <mergeCell ref="A3:E3"/>
    <mergeCell ref="B4:C4"/>
    <mergeCell ref="B5:C5"/>
    <mergeCell ref="B6:C6"/>
    <mergeCell ref="A7:E7"/>
    <mergeCell ref="B8:C8"/>
    <mergeCell ref="B9:C9"/>
    <mergeCell ref="B10:C10"/>
    <mergeCell ref="B11:C11"/>
    <mergeCell ref="B12:C12"/>
    <mergeCell ref="A25:C25"/>
    <mergeCell ref="D25:E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E24"/>
    <mergeCell ref="A37:E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A36:C36"/>
    <mergeCell ref="B39:E39"/>
    <mergeCell ref="C40:C45"/>
    <mergeCell ref="D40:D45"/>
    <mergeCell ref="E40:E47"/>
    <mergeCell ref="C46:C47"/>
    <mergeCell ref="D46:D47"/>
    <mergeCell ref="C62:C64"/>
    <mergeCell ref="D62:D66"/>
    <mergeCell ref="E62:E66"/>
    <mergeCell ref="B48:E48"/>
    <mergeCell ref="D49:D51"/>
    <mergeCell ref="E49:E51"/>
    <mergeCell ref="B52:E52"/>
    <mergeCell ref="E53:E55"/>
    <mergeCell ref="B56:E56"/>
    <mergeCell ref="C57:C58"/>
    <mergeCell ref="D57:D58"/>
    <mergeCell ref="E57:E58"/>
    <mergeCell ref="B59:E59"/>
    <mergeCell ref="B61:E61"/>
    <mergeCell ref="D82:D83"/>
    <mergeCell ref="E82:E83"/>
    <mergeCell ref="B67:E67"/>
    <mergeCell ref="B68:E68"/>
    <mergeCell ref="D69:D70"/>
    <mergeCell ref="E69:E70"/>
    <mergeCell ref="B71:E71"/>
    <mergeCell ref="D72:D80"/>
    <mergeCell ref="E72:E80"/>
    <mergeCell ref="B81:E81"/>
    <mergeCell ref="A96:E96"/>
    <mergeCell ref="A101:E101"/>
    <mergeCell ref="A106:F106"/>
    <mergeCell ref="A108:F108"/>
    <mergeCell ref="B84:E84"/>
    <mergeCell ref="D85:E85"/>
    <mergeCell ref="D86:E86"/>
    <mergeCell ref="D87:E87"/>
    <mergeCell ref="D88:E88"/>
    <mergeCell ref="A89:E89"/>
  </mergeCells>
  <pageMargins left="0.7" right="0.7" top="0.75" bottom="0.75" header="0.3" footer="0.3"/>
  <pageSetup paperSize="9" scale="79" orientation="portrait" r:id="rId1"/>
  <rowBreaks count="1" manualBreakCount="1">
    <brk id="106" max="4" man="1"/>
  </rowBreaks>
  <colBreaks count="1" manualBreakCount="1">
    <brk id="5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3BC4C-421A-4A70-90EB-AD3DCFA3D5A4}">
  <sheetPr>
    <tabColor rgb="FF00B050"/>
  </sheetPr>
  <dimension ref="A1:H135"/>
  <sheetViews>
    <sheetView topLeftCell="A16" zoomScale="110" zoomScaleNormal="110" workbookViewId="0">
      <selection activeCell="D35" sqref="D35"/>
    </sheetView>
  </sheetViews>
  <sheetFormatPr defaultRowHeight="12.75" x14ac:dyDescent="0.25"/>
  <cols>
    <col min="1" max="1" width="6.42578125" style="1" customWidth="1"/>
    <col min="2" max="2" width="46.7109375" style="1" customWidth="1"/>
    <col min="3" max="3" width="22.7109375" style="1" customWidth="1"/>
    <col min="4" max="4" width="19.42578125" style="1" customWidth="1"/>
    <col min="5" max="5" width="14.7109375" style="1" customWidth="1"/>
    <col min="6" max="6" width="12.28515625" style="6" customWidth="1"/>
    <col min="7" max="7" width="11.5703125" style="1" customWidth="1"/>
    <col min="8" max="8" width="8.7109375" style="1" bestFit="1" customWidth="1"/>
    <col min="9" max="16384" width="9.140625" style="1"/>
  </cols>
  <sheetData>
    <row r="1" spans="1:6" ht="29.25" customHeight="1" x14ac:dyDescent="0.25">
      <c r="A1" s="61" t="s">
        <v>124</v>
      </c>
      <c r="B1" s="107"/>
      <c r="C1" s="107"/>
      <c r="D1" s="107"/>
      <c r="E1" s="107"/>
      <c r="F1" s="107"/>
    </row>
    <row r="2" spans="1:6" x14ac:dyDescent="0.25">
      <c r="A2" s="2"/>
      <c r="B2" s="3" t="s">
        <v>125</v>
      </c>
      <c r="C2" s="4"/>
      <c r="D2" s="4"/>
      <c r="E2" s="4"/>
      <c r="F2" s="5">
        <v>622.9</v>
      </c>
    </row>
    <row r="3" spans="1:6" ht="12" customHeight="1" x14ac:dyDescent="0.25">
      <c r="A3" s="95" t="s">
        <v>0</v>
      </c>
      <c r="B3" s="96"/>
      <c r="C3" s="96"/>
      <c r="D3" s="96"/>
      <c r="E3" s="97"/>
    </row>
    <row r="4" spans="1:6" ht="12.6" customHeight="1" x14ac:dyDescent="0.25">
      <c r="A4" s="7">
        <v>1</v>
      </c>
      <c r="B4" s="100" t="s">
        <v>1</v>
      </c>
      <c r="C4" s="101"/>
      <c r="D4" s="8" t="s">
        <v>127</v>
      </c>
      <c r="E4" s="9"/>
    </row>
    <row r="5" spans="1:6" ht="11.25" customHeight="1" x14ac:dyDescent="0.25">
      <c r="A5" s="7">
        <v>2</v>
      </c>
      <c r="B5" s="100" t="s">
        <v>3</v>
      </c>
      <c r="C5" s="101"/>
      <c r="D5" s="8" t="s">
        <v>126</v>
      </c>
      <c r="E5" s="39" t="s">
        <v>129</v>
      </c>
    </row>
    <row r="6" spans="1:6" ht="9.75" customHeight="1" x14ac:dyDescent="0.25">
      <c r="A6" s="7">
        <v>3</v>
      </c>
      <c r="B6" s="100" t="s">
        <v>4</v>
      </c>
      <c r="C6" s="101"/>
      <c r="D6" s="8" t="s">
        <v>128</v>
      </c>
      <c r="E6" s="9" t="s">
        <v>2</v>
      </c>
    </row>
    <row r="7" spans="1:6" ht="19.5" customHeight="1" x14ac:dyDescent="0.25">
      <c r="A7" s="95" t="s">
        <v>5</v>
      </c>
      <c r="B7" s="96"/>
      <c r="C7" s="96"/>
      <c r="D7" s="96"/>
      <c r="E7" s="97"/>
    </row>
    <row r="8" spans="1:6" ht="9.75" customHeight="1" x14ac:dyDescent="0.25">
      <c r="A8" s="7">
        <v>4</v>
      </c>
      <c r="B8" s="100" t="s">
        <v>6</v>
      </c>
      <c r="C8" s="101"/>
      <c r="D8" s="10">
        <v>0</v>
      </c>
      <c r="E8" s="11" t="s">
        <v>7</v>
      </c>
    </row>
    <row r="9" spans="1:6" ht="9.75" customHeight="1" x14ac:dyDescent="0.25">
      <c r="A9" s="7">
        <v>5</v>
      </c>
      <c r="B9" s="100" t="s">
        <v>8</v>
      </c>
      <c r="C9" s="101"/>
      <c r="D9" s="10">
        <v>0</v>
      </c>
      <c r="E9" s="12" t="s">
        <v>9</v>
      </c>
    </row>
    <row r="10" spans="1:6" ht="9.75" customHeight="1" x14ac:dyDescent="0.25">
      <c r="A10" s="7">
        <v>6</v>
      </c>
      <c r="B10" s="100" t="s">
        <v>10</v>
      </c>
      <c r="C10" s="101"/>
      <c r="D10" s="13">
        <v>4411.3599999999997</v>
      </c>
      <c r="E10" s="12" t="s">
        <v>9</v>
      </c>
    </row>
    <row r="11" spans="1:6" ht="9.75" customHeight="1" x14ac:dyDescent="0.25">
      <c r="A11" s="14">
        <v>7</v>
      </c>
      <c r="B11" s="92" t="s">
        <v>11</v>
      </c>
      <c r="C11" s="94"/>
      <c r="D11" s="15">
        <v>82048.08</v>
      </c>
      <c r="E11" s="9" t="s">
        <v>12</v>
      </c>
    </row>
    <row r="12" spans="1:6" ht="9.75" customHeight="1" x14ac:dyDescent="0.25">
      <c r="A12" s="7">
        <v>9</v>
      </c>
      <c r="B12" s="100" t="s">
        <v>132</v>
      </c>
      <c r="C12" s="101"/>
      <c r="D12" s="16">
        <f>D11-D13</f>
        <v>70561.348800000007</v>
      </c>
      <c r="E12" s="12" t="s">
        <v>9</v>
      </c>
    </row>
    <row r="13" spans="1:6" ht="9.75" customHeight="1" x14ac:dyDescent="0.25">
      <c r="A13" s="7">
        <v>10</v>
      </c>
      <c r="B13" s="100" t="s">
        <v>13</v>
      </c>
      <c r="C13" s="101"/>
      <c r="D13" s="16">
        <f>D11*14%</f>
        <v>11486.731200000002</v>
      </c>
      <c r="E13" s="12" t="s">
        <v>9</v>
      </c>
    </row>
    <row r="14" spans="1:6" ht="9.75" customHeight="1" x14ac:dyDescent="0.25">
      <c r="A14" s="14">
        <v>11</v>
      </c>
      <c r="B14" s="92" t="s">
        <v>14</v>
      </c>
      <c r="C14" s="94"/>
      <c r="D14" s="15">
        <v>82215.14</v>
      </c>
      <c r="E14" s="9" t="s">
        <v>12</v>
      </c>
    </row>
    <row r="15" spans="1:6" ht="9.75" customHeight="1" x14ac:dyDescent="0.25">
      <c r="A15" s="7">
        <v>12</v>
      </c>
      <c r="B15" s="100" t="s">
        <v>15</v>
      </c>
      <c r="C15" s="101"/>
      <c r="D15" s="17">
        <v>82215.14</v>
      </c>
      <c r="E15" s="12" t="s">
        <v>9</v>
      </c>
    </row>
    <row r="16" spans="1:6" ht="9.75" customHeight="1" x14ac:dyDescent="0.25">
      <c r="A16" s="7">
        <v>13</v>
      </c>
      <c r="B16" s="100" t="s">
        <v>16</v>
      </c>
      <c r="C16" s="101"/>
      <c r="D16" s="10">
        <v>0</v>
      </c>
      <c r="E16" s="12" t="s">
        <v>9</v>
      </c>
    </row>
    <row r="17" spans="1:8" ht="9.75" customHeight="1" x14ac:dyDescent="0.25">
      <c r="A17" s="7">
        <v>14</v>
      </c>
      <c r="B17" s="100" t="s">
        <v>17</v>
      </c>
      <c r="C17" s="101"/>
      <c r="D17" s="10">
        <v>0</v>
      </c>
      <c r="E17" s="12" t="s">
        <v>9</v>
      </c>
    </row>
    <row r="18" spans="1:8" ht="9.75" customHeight="1" x14ac:dyDescent="0.25">
      <c r="A18" s="7">
        <v>15</v>
      </c>
      <c r="B18" s="100" t="s">
        <v>18</v>
      </c>
      <c r="C18" s="101"/>
      <c r="D18" s="10">
        <v>0</v>
      </c>
      <c r="E18" s="12" t="s">
        <v>9</v>
      </c>
    </row>
    <row r="19" spans="1:8" ht="9.75" customHeight="1" x14ac:dyDescent="0.25">
      <c r="A19" s="7">
        <v>16</v>
      </c>
      <c r="B19" s="100" t="s">
        <v>19</v>
      </c>
      <c r="C19" s="101"/>
      <c r="D19" s="10">
        <v>0</v>
      </c>
      <c r="E19" s="12" t="s">
        <v>9</v>
      </c>
    </row>
    <row r="20" spans="1:8" ht="9.75" customHeight="1" x14ac:dyDescent="0.25">
      <c r="A20" s="14">
        <v>17</v>
      </c>
      <c r="B20" s="92" t="s">
        <v>20</v>
      </c>
      <c r="C20" s="94"/>
      <c r="D20" s="18">
        <f>D10+D11-D15</f>
        <v>4244.3000000000029</v>
      </c>
      <c r="E20" s="9" t="s">
        <v>12</v>
      </c>
    </row>
    <row r="21" spans="1:8" ht="9.75" customHeight="1" x14ac:dyDescent="0.25">
      <c r="A21" s="7">
        <v>18</v>
      </c>
      <c r="B21" s="100" t="s">
        <v>21</v>
      </c>
      <c r="C21" s="101"/>
      <c r="D21" s="12" t="s">
        <v>22</v>
      </c>
      <c r="E21" s="12" t="s">
        <v>9</v>
      </c>
    </row>
    <row r="22" spans="1:8" ht="9.75" customHeight="1" x14ac:dyDescent="0.25">
      <c r="A22" s="7">
        <v>19</v>
      </c>
      <c r="B22" s="100" t="s">
        <v>23</v>
      </c>
      <c r="C22" s="101"/>
      <c r="D22" s="12" t="s">
        <v>22</v>
      </c>
      <c r="E22" s="12" t="s">
        <v>9</v>
      </c>
    </row>
    <row r="23" spans="1:8" ht="13.7" customHeight="1" x14ac:dyDescent="0.25">
      <c r="A23" s="7">
        <v>20</v>
      </c>
      <c r="B23" s="100" t="s">
        <v>24</v>
      </c>
      <c r="C23" s="101"/>
      <c r="D23" s="17">
        <f>D20</f>
        <v>4244.3000000000029</v>
      </c>
      <c r="E23" s="12" t="s">
        <v>9</v>
      </c>
      <c r="H23" s="6"/>
    </row>
    <row r="24" spans="1:8" ht="12" customHeight="1" x14ac:dyDescent="0.25">
      <c r="A24" s="95" t="s">
        <v>25</v>
      </c>
      <c r="B24" s="96"/>
      <c r="C24" s="96"/>
      <c r="D24" s="96"/>
      <c r="E24" s="97"/>
    </row>
    <row r="25" spans="1:8" ht="19.5" customHeight="1" x14ac:dyDescent="0.25">
      <c r="A25" s="90" t="s">
        <v>26</v>
      </c>
      <c r="B25" s="102"/>
      <c r="C25" s="91"/>
      <c r="D25" s="103" t="s">
        <v>27</v>
      </c>
      <c r="E25" s="104"/>
    </row>
    <row r="26" spans="1:8" ht="21.75" customHeight="1" x14ac:dyDescent="0.25">
      <c r="A26" s="19">
        <v>21</v>
      </c>
      <c r="B26" s="90" t="s">
        <v>28</v>
      </c>
      <c r="C26" s="98"/>
      <c r="D26" s="20">
        <f>D12*46.2%+4051.78</f>
        <v>36651.123145600002</v>
      </c>
      <c r="E26" s="21" t="s">
        <v>29</v>
      </c>
    </row>
    <row r="27" spans="1:8" ht="15.75" customHeight="1" x14ac:dyDescent="0.25">
      <c r="A27" s="19">
        <v>22</v>
      </c>
      <c r="B27" s="90" t="s">
        <v>130</v>
      </c>
      <c r="C27" s="91"/>
      <c r="D27" s="15">
        <f>D13</f>
        <v>11486.731200000002</v>
      </c>
      <c r="E27" s="21" t="s">
        <v>29</v>
      </c>
    </row>
    <row r="28" spans="1:8" ht="12" customHeight="1" x14ac:dyDescent="0.25">
      <c r="A28" s="19">
        <v>23</v>
      </c>
      <c r="B28" s="90" t="s">
        <v>30</v>
      </c>
      <c r="C28" s="91"/>
      <c r="D28" s="16">
        <f>D27*34%</f>
        <v>3905.488608000001</v>
      </c>
      <c r="E28" s="21" t="s">
        <v>29</v>
      </c>
    </row>
    <row r="29" spans="1:8" ht="12" customHeight="1" x14ac:dyDescent="0.25">
      <c r="A29" s="19">
        <v>24</v>
      </c>
      <c r="B29" s="90" t="s">
        <v>31</v>
      </c>
      <c r="C29" s="91"/>
      <c r="D29" s="16">
        <f>D27*33%</f>
        <v>3790.6212960000007</v>
      </c>
      <c r="E29" s="21" t="s">
        <v>29</v>
      </c>
    </row>
    <row r="30" spans="1:8" ht="13.35" customHeight="1" x14ac:dyDescent="0.25">
      <c r="A30" s="19">
        <v>25</v>
      </c>
      <c r="B30" s="90" t="s">
        <v>32</v>
      </c>
      <c r="C30" s="91"/>
      <c r="D30" s="16">
        <f>D27*33%</f>
        <v>3790.6212960000007</v>
      </c>
      <c r="E30" s="21" t="s">
        <v>29</v>
      </c>
    </row>
    <row r="31" spans="1:8" ht="19.5" customHeight="1" x14ac:dyDescent="0.25">
      <c r="A31" s="19">
        <v>26</v>
      </c>
      <c r="B31" s="99" t="s">
        <v>33</v>
      </c>
      <c r="C31" s="98"/>
      <c r="D31" s="16">
        <f>D12*14%</f>
        <v>9878.5888320000013</v>
      </c>
      <c r="E31" s="21" t="s">
        <v>29</v>
      </c>
    </row>
    <row r="32" spans="1:8" ht="14.45" customHeight="1" x14ac:dyDescent="0.25">
      <c r="A32" s="19">
        <v>27</v>
      </c>
      <c r="B32" s="90" t="s">
        <v>34</v>
      </c>
      <c r="C32" s="91"/>
      <c r="D32" s="16">
        <f>D12*21%</f>
        <v>14817.883248</v>
      </c>
      <c r="E32" s="21" t="s">
        <v>29</v>
      </c>
    </row>
    <row r="33" spans="1:7" ht="17.850000000000001" customHeight="1" x14ac:dyDescent="0.25">
      <c r="A33" s="19">
        <v>28</v>
      </c>
      <c r="B33" s="90" t="s">
        <v>35</v>
      </c>
      <c r="C33" s="91"/>
      <c r="D33" s="16">
        <f>D12*10%</f>
        <v>7056.1348800000014</v>
      </c>
      <c r="E33" s="21" t="s">
        <v>29</v>
      </c>
    </row>
    <row r="34" spans="1:7" ht="15.75" customHeight="1" x14ac:dyDescent="0.25">
      <c r="A34" s="19">
        <v>31</v>
      </c>
      <c r="B34" s="90" t="s">
        <v>131</v>
      </c>
      <c r="C34" s="91"/>
      <c r="D34" s="16">
        <v>1593.15</v>
      </c>
      <c r="E34" s="21" t="s">
        <v>29</v>
      </c>
    </row>
    <row r="35" spans="1:7" ht="15.75" customHeight="1" x14ac:dyDescent="0.25">
      <c r="A35" s="19">
        <v>32</v>
      </c>
      <c r="B35" s="90" t="s">
        <v>36</v>
      </c>
      <c r="C35" s="91"/>
      <c r="D35" s="16">
        <f>D12*0.8%</f>
        <v>564.49079040000004</v>
      </c>
      <c r="E35" s="21" t="s">
        <v>29</v>
      </c>
    </row>
    <row r="36" spans="1:7" ht="15" customHeight="1" x14ac:dyDescent="0.25">
      <c r="A36" s="92" t="s">
        <v>37</v>
      </c>
      <c r="B36" s="93"/>
      <c r="C36" s="94"/>
      <c r="D36" s="22">
        <f>D35+D34+D33+D32+D31+D27+D26</f>
        <v>82048.102096000017</v>
      </c>
      <c r="E36" s="23" t="s">
        <v>29</v>
      </c>
      <c r="G36" s="6"/>
    </row>
    <row r="37" spans="1:7" ht="17.100000000000001" customHeight="1" x14ac:dyDescent="0.25">
      <c r="A37" s="95" t="s">
        <v>38</v>
      </c>
      <c r="B37" s="96"/>
      <c r="C37" s="96"/>
      <c r="D37" s="96"/>
      <c r="E37" s="97"/>
    </row>
    <row r="38" spans="1:7" ht="39.75" customHeight="1" x14ac:dyDescent="0.25">
      <c r="A38" s="24"/>
      <c r="B38" s="25" t="s">
        <v>39</v>
      </c>
      <c r="C38" s="25" t="s">
        <v>40</v>
      </c>
      <c r="D38" s="25" t="s">
        <v>41</v>
      </c>
      <c r="E38" s="24" t="s">
        <v>42</v>
      </c>
    </row>
    <row r="39" spans="1:7" ht="22.7" customHeight="1" x14ac:dyDescent="0.25">
      <c r="A39" s="26">
        <v>25</v>
      </c>
      <c r="B39" s="80" t="s">
        <v>43</v>
      </c>
      <c r="C39" s="74"/>
      <c r="D39" s="74"/>
      <c r="E39" s="75"/>
    </row>
    <row r="40" spans="1:7" ht="41.1" customHeight="1" x14ac:dyDescent="0.25">
      <c r="A40" s="24"/>
      <c r="B40" s="11" t="s">
        <v>44</v>
      </c>
      <c r="C40" s="81" t="s">
        <v>45</v>
      </c>
      <c r="D40" s="81" t="s">
        <v>46</v>
      </c>
      <c r="E40" s="83">
        <f>D26/F2</f>
        <v>58.839497745384499</v>
      </c>
    </row>
    <row r="41" spans="1:7" ht="34.700000000000003" customHeight="1" x14ac:dyDescent="0.25">
      <c r="A41" s="24"/>
      <c r="B41" s="11" t="s">
        <v>47</v>
      </c>
      <c r="C41" s="85"/>
      <c r="D41" s="85"/>
      <c r="E41" s="87"/>
    </row>
    <row r="42" spans="1:7" ht="19.5" customHeight="1" x14ac:dyDescent="0.25">
      <c r="A42" s="24"/>
      <c r="B42" s="24" t="s">
        <v>48</v>
      </c>
      <c r="C42" s="85"/>
      <c r="D42" s="85"/>
      <c r="E42" s="87"/>
    </row>
    <row r="43" spans="1:7" ht="37.700000000000003" customHeight="1" x14ac:dyDescent="0.25">
      <c r="A43" s="24"/>
      <c r="B43" s="11" t="s">
        <v>49</v>
      </c>
      <c r="C43" s="85"/>
      <c r="D43" s="85"/>
      <c r="E43" s="87"/>
    </row>
    <row r="44" spans="1:7" ht="27.75" customHeight="1" x14ac:dyDescent="0.25">
      <c r="A44" s="24"/>
      <c r="B44" s="24" t="s">
        <v>50</v>
      </c>
      <c r="C44" s="85"/>
      <c r="D44" s="85"/>
      <c r="E44" s="87"/>
    </row>
    <row r="45" spans="1:7" ht="20.25" customHeight="1" x14ac:dyDescent="0.25">
      <c r="A45" s="24"/>
      <c r="B45" s="24" t="s">
        <v>51</v>
      </c>
      <c r="C45" s="85"/>
      <c r="D45" s="85"/>
      <c r="E45" s="87"/>
    </row>
    <row r="46" spans="1:7" ht="25.35" customHeight="1" x14ac:dyDescent="0.25">
      <c r="A46" s="24"/>
      <c r="B46" s="11" t="s">
        <v>52</v>
      </c>
      <c r="C46" s="88"/>
      <c r="D46" s="88"/>
      <c r="E46" s="87"/>
    </row>
    <row r="47" spans="1:7" ht="26.45" customHeight="1" x14ac:dyDescent="0.25">
      <c r="A47" s="24"/>
      <c r="B47" s="11" t="s">
        <v>53</v>
      </c>
      <c r="C47" s="89"/>
      <c r="D47" s="89"/>
      <c r="E47" s="84"/>
    </row>
    <row r="48" spans="1:7" ht="18.2" customHeight="1" x14ac:dyDescent="0.25">
      <c r="A48" s="26">
        <v>26</v>
      </c>
      <c r="B48" s="80" t="s">
        <v>54</v>
      </c>
      <c r="C48" s="74"/>
      <c r="D48" s="74"/>
      <c r="E48" s="75"/>
    </row>
    <row r="49" spans="1:5" ht="19.5" customHeight="1" x14ac:dyDescent="0.25">
      <c r="A49" s="24"/>
      <c r="B49" s="24" t="s">
        <v>55</v>
      </c>
      <c r="C49" s="11" t="s">
        <v>45</v>
      </c>
      <c r="D49" s="81" t="s">
        <v>46</v>
      </c>
      <c r="E49" s="83">
        <f>D27/F2</f>
        <v>18.440730775405367</v>
      </c>
    </row>
    <row r="50" spans="1:5" ht="30.75" customHeight="1" x14ac:dyDescent="0.25">
      <c r="A50" s="24"/>
      <c r="B50" s="11" t="s">
        <v>56</v>
      </c>
      <c r="C50" s="11" t="s">
        <v>57</v>
      </c>
      <c r="D50" s="85"/>
      <c r="E50" s="87"/>
    </row>
    <row r="51" spans="1:5" ht="17.100000000000001" customHeight="1" x14ac:dyDescent="0.25">
      <c r="A51" s="24"/>
      <c r="B51" s="11" t="s">
        <v>58</v>
      </c>
      <c r="C51" s="11" t="s">
        <v>45</v>
      </c>
      <c r="D51" s="82"/>
      <c r="E51" s="84"/>
    </row>
    <row r="52" spans="1:5" ht="14.45" customHeight="1" x14ac:dyDescent="0.25">
      <c r="A52" s="26">
        <v>27</v>
      </c>
      <c r="B52" s="80" t="s">
        <v>59</v>
      </c>
      <c r="C52" s="74"/>
      <c r="D52" s="74"/>
      <c r="E52" s="75"/>
    </row>
    <row r="53" spans="1:5" ht="20.25" customHeight="1" x14ac:dyDescent="0.25">
      <c r="A53" s="24"/>
      <c r="B53" s="11" t="s">
        <v>60</v>
      </c>
      <c r="C53" s="11" t="s">
        <v>61</v>
      </c>
      <c r="D53" s="11" t="s">
        <v>46</v>
      </c>
      <c r="E53" s="83">
        <f>D28/F2</f>
        <v>6.2698484636378247</v>
      </c>
    </row>
    <row r="54" spans="1:5" ht="20.25" customHeight="1" x14ac:dyDescent="0.25">
      <c r="A54" s="24"/>
      <c r="B54" s="11" t="s">
        <v>62</v>
      </c>
      <c r="C54" s="11" t="s">
        <v>61</v>
      </c>
      <c r="D54" s="11" t="s">
        <v>46</v>
      </c>
      <c r="E54" s="87"/>
    </row>
    <row r="55" spans="1:5" ht="20.25" customHeight="1" x14ac:dyDescent="0.25">
      <c r="A55" s="24"/>
      <c r="B55" s="24" t="s">
        <v>63</v>
      </c>
      <c r="C55" s="11" t="s">
        <v>61</v>
      </c>
      <c r="D55" s="11" t="s">
        <v>46</v>
      </c>
      <c r="E55" s="84"/>
    </row>
    <row r="56" spans="1:5" ht="13.35" customHeight="1" x14ac:dyDescent="0.25">
      <c r="A56" s="26">
        <v>28</v>
      </c>
      <c r="B56" s="80" t="s">
        <v>64</v>
      </c>
      <c r="C56" s="74"/>
      <c r="D56" s="74"/>
      <c r="E56" s="75"/>
    </row>
    <row r="57" spans="1:5" ht="21.6" customHeight="1" x14ac:dyDescent="0.25">
      <c r="A57" s="24"/>
      <c r="B57" s="11" t="s">
        <v>65</v>
      </c>
      <c r="C57" s="81" t="s">
        <v>66</v>
      </c>
      <c r="D57" s="81" t="s">
        <v>46</v>
      </c>
      <c r="E57" s="83">
        <f>D29/F2</f>
        <v>6.0854411558837711</v>
      </c>
    </row>
    <row r="58" spans="1:5" ht="21.6" customHeight="1" x14ac:dyDescent="0.25">
      <c r="A58" s="24"/>
      <c r="B58" s="11" t="s">
        <v>67</v>
      </c>
      <c r="C58" s="82"/>
      <c r="D58" s="82"/>
      <c r="E58" s="84"/>
    </row>
    <row r="59" spans="1:5" ht="15" customHeight="1" x14ac:dyDescent="0.25">
      <c r="A59" s="27">
        <v>29</v>
      </c>
      <c r="B59" s="80" t="s">
        <v>68</v>
      </c>
      <c r="C59" s="74"/>
      <c r="D59" s="74"/>
      <c r="E59" s="75"/>
    </row>
    <row r="60" spans="1:5" ht="36.6" customHeight="1" x14ac:dyDescent="0.25">
      <c r="A60" s="24"/>
      <c r="B60" s="11" t="s">
        <v>69</v>
      </c>
      <c r="C60" s="11" t="s">
        <v>70</v>
      </c>
      <c r="D60" s="11" t="s">
        <v>46</v>
      </c>
      <c r="E60" s="28">
        <f>D30/F2</f>
        <v>6.0854411558837711</v>
      </c>
    </row>
    <row r="61" spans="1:5" ht="16.5" customHeight="1" x14ac:dyDescent="0.25">
      <c r="A61" s="27">
        <v>30</v>
      </c>
      <c r="B61" s="80" t="s">
        <v>71</v>
      </c>
      <c r="C61" s="74"/>
      <c r="D61" s="74"/>
      <c r="E61" s="75"/>
    </row>
    <row r="62" spans="1:5" ht="30.75" customHeight="1" x14ac:dyDescent="0.25">
      <c r="A62" s="24"/>
      <c r="B62" s="11" t="s">
        <v>72</v>
      </c>
      <c r="C62" s="81" t="s">
        <v>73</v>
      </c>
      <c r="D62" s="81" t="s">
        <v>74</v>
      </c>
      <c r="E62" s="83">
        <f>D31/F2</f>
        <v>15.859028466848613</v>
      </c>
    </row>
    <row r="63" spans="1:5" ht="22.7" customHeight="1" x14ac:dyDescent="0.25">
      <c r="A63" s="24"/>
      <c r="B63" s="11" t="s">
        <v>75</v>
      </c>
      <c r="C63" s="85"/>
      <c r="D63" s="85"/>
      <c r="E63" s="87"/>
    </row>
    <row r="64" spans="1:5" ht="22.7" customHeight="1" x14ac:dyDescent="0.25">
      <c r="A64" s="24"/>
      <c r="B64" s="11" t="s">
        <v>76</v>
      </c>
      <c r="C64" s="82"/>
      <c r="D64" s="85"/>
      <c r="E64" s="87"/>
    </row>
    <row r="65" spans="1:5" ht="22.7" customHeight="1" x14ac:dyDescent="0.25">
      <c r="A65" s="24"/>
      <c r="B65" s="11" t="s">
        <v>77</v>
      </c>
      <c r="C65" s="25" t="s">
        <v>78</v>
      </c>
      <c r="D65" s="85"/>
      <c r="E65" s="87"/>
    </row>
    <row r="66" spans="1:5" ht="29.45" customHeight="1" x14ac:dyDescent="0.25">
      <c r="A66" s="24"/>
      <c r="B66" s="11" t="s">
        <v>72</v>
      </c>
      <c r="C66" s="29" t="s">
        <v>79</v>
      </c>
      <c r="D66" s="82"/>
      <c r="E66" s="84"/>
    </row>
    <row r="67" spans="1:5" ht="16.5" customHeight="1" x14ac:dyDescent="0.25">
      <c r="A67" s="27">
        <v>31</v>
      </c>
      <c r="B67" s="80" t="s">
        <v>71</v>
      </c>
      <c r="C67" s="74"/>
      <c r="D67" s="74"/>
      <c r="E67" s="75"/>
    </row>
    <row r="68" spans="1:5" ht="17.100000000000001" customHeight="1" x14ac:dyDescent="0.25">
      <c r="A68" s="26">
        <v>31</v>
      </c>
      <c r="B68" s="80" t="s">
        <v>80</v>
      </c>
      <c r="C68" s="74"/>
      <c r="D68" s="74"/>
      <c r="E68" s="75"/>
    </row>
    <row r="69" spans="1:5" ht="15" customHeight="1" x14ac:dyDescent="0.25">
      <c r="A69" s="24"/>
      <c r="B69" s="11" t="s">
        <v>81</v>
      </c>
      <c r="C69" s="11" t="s">
        <v>82</v>
      </c>
      <c r="D69" s="81" t="s">
        <v>46</v>
      </c>
      <c r="E69" s="83">
        <f>D35/F2</f>
        <v>0.90623019810563499</v>
      </c>
    </row>
    <row r="70" spans="1:5" ht="16.5" customHeight="1" x14ac:dyDescent="0.25">
      <c r="A70" s="24"/>
      <c r="B70" s="11" t="s">
        <v>83</v>
      </c>
      <c r="C70" s="40" t="s">
        <v>147</v>
      </c>
      <c r="D70" s="82"/>
      <c r="E70" s="84"/>
    </row>
    <row r="71" spans="1:5" ht="16.5" customHeight="1" x14ac:dyDescent="0.25">
      <c r="A71" s="26">
        <v>32</v>
      </c>
      <c r="B71" s="80" t="s">
        <v>84</v>
      </c>
      <c r="C71" s="74"/>
      <c r="D71" s="74"/>
      <c r="E71" s="75"/>
    </row>
    <row r="72" spans="1:5" ht="22.7" customHeight="1" x14ac:dyDescent="0.25">
      <c r="A72" s="24"/>
      <c r="B72" s="11" t="s">
        <v>85</v>
      </c>
      <c r="C72" s="25" t="s">
        <v>86</v>
      </c>
      <c r="D72" s="81" t="s">
        <v>46</v>
      </c>
      <c r="E72" s="78">
        <f>D32/F2</f>
        <v>23.788542700272917</v>
      </c>
    </row>
    <row r="73" spans="1:5" ht="14.45" customHeight="1" x14ac:dyDescent="0.25">
      <c r="A73" s="24"/>
      <c r="B73" s="11" t="s">
        <v>87</v>
      </c>
      <c r="C73" s="25" t="s">
        <v>86</v>
      </c>
      <c r="D73" s="85"/>
      <c r="E73" s="79"/>
    </row>
    <row r="74" spans="1:5" ht="16.5" customHeight="1" x14ac:dyDescent="0.25">
      <c r="A74" s="24"/>
      <c r="B74" s="11" t="s">
        <v>88</v>
      </c>
      <c r="C74" s="25" t="s">
        <v>86</v>
      </c>
      <c r="D74" s="85"/>
      <c r="E74" s="79"/>
    </row>
    <row r="75" spans="1:5" ht="11.25" customHeight="1" x14ac:dyDescent="0.25">
      <c r="A75" s="24"/>
      <c r="B75" s="11" t="s">
        <v>89</v>
      </c>
      <c r="C75" s="25" t="s">
        <v>86</v>
      </c>
      <c r="D75" s="85"/>
      <c r="E75" s="79"/>
    </row>
    <row r="76" spans="1:5" ht="21.95" customHeight="1" x14ac:dyDescent="0.25">
      <c r="A76" s="24"/>
      <c r="B76" s="11" t="s">
        <v>90</v>
      </c>
      <c r="C76" s="25" t="s">
        <v>86</v>
      </c>
      <c r="D76" s="85"/>
      <c r="E76" s="79"/>
    </row>
    <row r="77" spans="1:5" ht="29.45" customHeight="1" x14ac:dyDescent="0.25">
      <c r="A77" s="24"/>
      <c r="B77" s="11" t="s">
        <v>91</v>
      </c>
      <c r="C77" s="25" t="s">
        <v>86</v>
      </c>
      <c r="D77" s="85"/>
      <c r="E77" s="79"/>
    </row>
    <row r="78" spans="1:5" ht="20.25" customHeight="1" x14ac:dyDescent="0.25">
      <c r="A78" s="24"/>
      <c r="B78" s="11" t="s">
        <v>92</v>
      </c>
      <c r="C78" s="25" t="s">
        <v>86</v>
      </c>
      <c r="D78" s="85"/>
      <c r="E78" s="79"/>
    </row>
    <row r="79" spans="1:5" ht="20.25" customHeight="1" x14ac:dyDescent="0.25">
      <c r="A79" s="24"/>
      <c r="B79" s="24" t="s">
        <v>93</v>
      </c>
      <c r="C79" s="25" t="s">
        <v>86</v>
      </c>
      <c r="D79" s="85"/>
      <c r="E79" s="79"/>
    </row>
    <row r="80" spans="1:5" ht="15" customHeight="1" x14ac:dyDescent="0.25">
      <c r="A80" s="24"/>
      <c r="B80" s="11" t="s">
        <v>94</v>
      </c>
      <c r="C80" s="25" t="s">
        <v>95</v>
      </c>
      <c r="D80" s="82"/>
      <c r="E80" s="86"/>
    </row>
    <row r="81" spans="1:5" ht="12.6" customHeight="1" x14ac:dyDescent="0.25">
      <c r="A81" s="26">
        <v>37</v>
      </c>
      <c r="B81" s="73" t="s">
        <v>133</v>
      </c>
      <c r="C81" s="74"/>
      <c r="D81" s="74"/>
      <c r="E81" s="75"/>
    </row>
    <row r="82" spans="1:5" ht="37.700000000000003" customHeight="1" x14ac:dyDescent="0.25">
      <c r="A82" s="24"/>
      <c r="B82" s="11" t="s">
        <v>134</v>
      </c>
      <c r="C82" s="25" t="s">
        <v>97</v>
      </c>
      <c r="D82" s="76" t="s">
        <v>96</v>
      </c>
      <c r="E82" s="78">
        <f>D34/F2</f>
        <v>2.5576336490608447</v>
      </c>
    </row>
    <row r="83" spans="1:5" ht="23.25" customHeight="1" x14ac:dyDescent="0.25">
      <c r="A83" s="24"/>
      <c r="B83" s="40" t="s">
        <v>134</v>
      </c>
      <c r="C83" s="25" t="s">
        <v>98</v>
      </c>
      <c r="D83" s="77"/>
      <c r="E83" s="79"/>
    </row>
    <row r="84" spans="1:5" ht="9.75" customHeight="1" x14ac:dyDescent="0.25">
      <c r="A84" s="26">
        <v>38</v>
      </c>
      <c r="B84" s="80" t="s">
        <v>99</v>
      </c>
      <c r="C84" s="74"/>
      <c r="D84" s="74"/>
      <c r="E84" s="75"/>
    </row>
    <row r="85" spans="1:5" ht="14.25" customHeight="1" x14ac:dyDescent="0.25">
      <c r="A85" s="24"/>
      <c r="B85" s="11" t="s">
        <v>100</v>
      </c>
      <c r="C85" s="11" t="s">
        <v>101</v>
      </c>
      <c r="D85" s="65">
        <v>0</v>
      </c>
      <c r="E85" s="66"/>
    </row>
    <row r="86" spans="1:5" ht="14.25" customHeight="1" x14ac:dyDescent="0.25">
      <c r="A86" s="24"/>
      <c r="B86" s="11" t="s">
        <v>102</v>
      </c>
      <c r="C86" s="11" t="s">
        <v>101</v>
      </c>
      <c r="D86" s="65">
        <v>0</v>
      </c>
      <c r="E86" s="66"/>
    </row>
    <row r="87" spans="1:5" ht="14.25" customHeight="1" x14ac:dyDescent="0.25">
      <c r="A87" s="24"/>
      <c r="B87" s="11" t="s">
        <v>103</v>
      </c>
      <c r="C87" s="11" t="s">
        <v>101</v>
      </c>
      <c r="D87" s="65">
        <v>0</v>
      </c>
      <c r="E87" s="66"/>
    </row>
    <row r="88" spans="1:5" ht="14.25" customHeight="1" x14ac:dyDescent="0.25">
      <c r="A88" s="30"/>
      <c r="B88" s="11" t="s">
        <v>104</v>
      </c>
      <c r="C88" s="11" t="s">
        <v>7</v>
      </c>
      <c r="D88" s="65">
        <v>0</v>
      </c>
      <c r="E88" s="66"/>
    </row>
    <row r="89" spans="1:5" ht="16.5" customHeight="1" x14ac:dyDescent="0.25">
      <c r="A89" s="67" t="s">
        <v>105</v>
      </c>
      <c r="B89" s="68"/>
      <c r="C89" s="68"/>
      <c r="D89" s="68"/>
      <c r="E89" s="69"/>
    </row>
    <row r="90" spans="1:5" ht="16.5" customHeight="1" x14ac:dyDescent="0.25">
      <c r="A90" s="31">
        <v>1</v>
      </c>
      <c r="B90" s="21" t="s">
        <v>106</v>
      </c>
      <c r="C90" s="21" t="s">
        <v>107</v>
      </c>
      <c r="D90" s="32">
        <v>0</v>
      </c>
      <c r="E90" s="33"/>
    </row>
    <row r="91" spans="1:5" ht="16.5" customHeight="1" x14ac:dyDescent="0.25">
      <c r="A91" s="31">
        <v>2</v>
      </c>
      <c r="B91" s="21" t="s">
        <v>108</v>
      </c>
      <c r="C91" s="21" t="s">
        <v>107</v>
      </c>
      <c r="D91" s="32">
        <v>0</v>
      </c>
      <c r="E91" s="33"/>
    </row>
    <row r="92" spans="1:5" ht="16.5" customHeight="1" x14ac:dyDescent="0.25">
      <c r="A92" s="31">
        <v>3</v>
      </c>
      <c r="B92" s="21" t="s">
        <v>109</v>
      </c>
      <c r="C92" s="21" t="s">
        <v>107</v>
      </c>
      <c r="D92" s="34"/>
      <c r="E92" s="33"/>
    </row>
    <row r="93" spans="1:5" ht="16.5" customHeight="1" x14ac:dyDescent="0.25">
      <c r="A93" s="31">
        <v>4</v>
      </c>
      <c r="B93" s="21" t="s">
        <v>110</v>
      </c>
      <c r="C93" s="21" t="s">
        <v>107</v>
      </c>
      <c r="D93" s="32" t="s">
        <v>111</v>
      </c>
      <c r="E93" s="33"/>
    </row>
    <row r="94" spans="1:5" ht="16.5" customHeight="1" x14ac:dyDescent="0.25">
      <c r="A94" s="31">
        <v>5</v>
      </c>
      <c r="B94" s="21" t="s">
        <v>112</v>
      </c>
      <c r="C94" s="21" t="s">
        <v>107</v>
      </c>
      <c r="D94" s="32" t="s">
        <v>111</v>
      </c>
      <c r="E94" s="33"/>
    </row>
    <row r="95" spans="1:5" ht="16.5" customHeight="1" x14ac:dyDescent="0.25">
      <c r="A95" s="31">
        <v>6</v>
      </c>
      <c r="B95" s="21" t="s">
        <v>113</v>
      </c>
      <c r="C95" s="21" t="s">
        <v>107</v>
      </c>
      <c r="D95" s="34"/>
      <c r="E95" s="33"/>
    </row>
    <row r="96" spans="1:5" ht="16.5" customHeight="1" x14ac:dyDescent="0.25">
      <c r="A96" s="67" t="s">
        <v>114</v>
      </c>
      <c r="B96" s="68"/>
      <c r="C96" s="68"/>
      <c r="D96" s="68"/>
      <c r="E96" s="69"/>
    </row>
    <row r="97" spans="1:6" ht="16.5" customHeight="1" x14ac:dyDescent="0.25">
      <c r="A97" s="31">
        <v>1</v>
      </c>
      <c r="B97" s="21" t="s">
        <v>115</v>
      </c>
      <c r="C97" s="21" t="s">
        <v>116</v>
      </c>
      <c r="D97" s="32">
        <v>2</v>
      </c>
      <c r="E97" s="33"/>
    </row>
    <row r="98" spans="1:6" ht="16.5" customHeight="1" x14ac:dyDescent="0.25">
      <c r="A98" s="31">
        <v>2</v>
      </c>
      <c r="B98" s="21" t="s">
        <v>117</v>
      </c>
      <c r="C98" s="21" t="s">
        <v>116</v>
      </c>
      <c r="D98" s="32">
        <v>2</v>
      </c>
      <c r="E98" s="33"/>
    </row>
    <row r="99" spans="1:6" ht="16.5" customHeight="1" x14ac:dyDescent="0.25">
      <c r="A99" s="31">
        <v>3</v>
      </c>
      <c r="B99" s="21" t="s">
        <v>118</v>
      </c>
      <c r="C99" s="21" t="s">
        <v>116</v>
      </c>
      <c r="D99" s="32" t="s">
        <v>111</v>
      </c>
      <c r="E99" s="33"/>
    </row>
    <row r="100" spans="1:6" ht="16.5" customHeight="1" x14ac:dyDescent="0.25">
      <c r="A100" s="31">
        <v>4</v>
      </c>
      <c r="B100" s="21" t="s">
        <v>119</v>
      </c>
      <c r="C100" s="21" t="s">
        <v>107</v>
      </c>
      <c r="D100" s="32">
        <v>2322.21</v>
      </c>
      <c r="E100" s="33"/>
    </row>
    <row r="101" spans="1:6" ht="16.5" customHeight="1" x14ac:dyDescent="0.25">
      <c r="A101" s="70" t="s">
        <v>120</v>
      </c>
      <c r="B101" s="71"/>
      <c r="C101" s="71"/>
      <c r="D101" s="71"/>
      <c r="E101" s="72"/>
    </row>
    <row r="102" spans="1:6" ht="16.5" customHeight="1" x14ac:dyDescent="0.25">
      <c r="A102" s="31">
        <v>1</v>
      </c>
      <c r="B102" s="21" t="s">
        <v>121</v>
      </c>
      <c r="C102" s="21" t="s">
        <v>116</v>
      </c>
      <c r="D102" s="35"/>
      <c r="E102" s="33"/>
    </row>
    <row r="103" spans="1:6" ht="16.5" customHeight="1" x14ac:dyDescent="0.25">
      <c r="A103" s="31">
        <v>2</v>
      </c>
      <c r="B103" s="21" t="s">
        <v>122</v>
      </c>
      <c r="C103" s="21" t="s">
        <v>116</v>
      </c>
      <c r="D103" s="35"/>
      <c r="E103" s="33"/>
    </row>
    <row r="104" spans="1:6" ht="24.75" customHeight="1" x14ac:dyDescent="0.25">
      <c r="A104" s="31">
        <v>3</v>
      </c>
      <c r="B104" s="21" t="s">
        <v>123</v>
      </c>
      <c r="C104" s="21" t="s">
        <v>107</v>
      </c>
      <c r="D104" s="35"/>
      <c r="E104" s="33"/>
    </row>
    <row r="105" spans="1:6" ht="16.5" customHeight="1" x14ac:dyDescent="0.25">
      <c r="A105" s="4"/>
      <c r="B105" s="36"/>
      <c r="C105" s="36"/>
      <c r="D105" s="37"/>
      <c r="E105" s="37"/>
    </row>
    <row r="106" spans="1:6" ht="16.5" customHeight="1" x14ac:dyDescent="0.25">
      <c r="A106" s="61" t="s">
        <v>136</v>
      </c>
      <c r="B106" s="62"/>
      <c r="C106" s="62"/>
      <c r="D106" s="62"/>
      <c r="E106" s="62"/>
      <c r="F106" s="62"/>
    </row>
    <row r="107" spans="1:6" ht="16.5" customHeight="1" x14ac:dyDescent="0.25">
      <c r="A107" s="4"/>
      <c r="B107" s="36"/>
      <c r="C107" s="36"/>
      <c r="D107" s="37"/>
      <c r="E107" s="37"/>
    </row>
    <row r="108" spans="1:6" ht="16.5" customHeight="1" x14ac:dyDescent="0.25">
      <c r="A108" s="61" t="s">
        <v>135</v>
      </c>
      <c r="B108" s="62"/>
      <c r="C108" s="62"/>
      <c r="D108" s="62"/>
      <c r="E108" s="62"/>
      <c r="F108" s="62"/>
    </row>
    <row r="109" spans="1:6" ht="16.5" customHeight="1" x14ac:dyDescent="0.25">
      <c r="A109" s="4"/>
      <c r="B109" s="36"/>
      <c r="C109" s="36"/>
      <c r="D109" s="37"/>
      <c r="E109" s="37"/>
    </row>
    <row r="110" spans="1:6" ht="16.5" customHeight="1" x14ac:dyDescent="0.25">
      <c r="A110" s="4"/>
      <c r="B110" s="36"/>
      <c r="C110" s="36"/>
      <c r="D110" s="37"/>
      <c r="E110" s="37"/>
    </row>
    <row r="111" spans="1:6" ht="16.5" customHeight="1" x14ac:dyDescent="0.25">
      <c r="A111" s="4"/>
      <c r="B111" s="36"/>
      <c r="C111" s="36"/>
      <c r="D111" s="37"/>
      <c r="E111" s="37"/>
    </row>
    <row r="112" spans="1:6" ht="16.5" customHeight="1" x14ac:dyDescent="0.25">
      <c r="A112" s="4"/>
      <c r="B112" s="36"/>
      <c r="C112" s="36"/>
      <c r="D112" s="37"/>
      <c r="E112" s="37"/>
    </row>
    <row r="113" spans="1:5" ht="16.5" customHeight="1" x14ac:dyDescent="0.25">
      <c r="A113" s="4"/>
      <c r="B113" s="36"/>
      <c r="C113" s="36"/>
      <c r="D113" s="37"/>
      <c r="E113" s="37"/>
    </row>
    <row r="114" spans="1:5" ht="16.5" customHeight="1" x14ac:dyDescent="0.25">
      <c r="A114" s="4"/>
      <c r="B114" s="36"/>
      <c r="C114" s="36"/>
      <c r="D114" s="37"/>
      <c r="E114" s="37"/>
    </row>
    <row r="115" spans="1:5" ht="16.5" customHeight="1" x14ac:dyDescent="0.25">
      <c r="A115" s="4"/>
      <c r="B115" s="36"/>
      <c r="C115" s="36"/>
      <c r="D115" s="37"/>
      <c r="E115" s="37"/>
    </row>
    <row r="116" spans="1:5" ht="16.5" customHeight="1" x14ac:dyDescent="0.25">
      <c r="A116" s="4"/>
      <c r="B116" s="36"/>
      <c r="C116" s="36"/>
      <c r="D116" s="37"/>
      <c r="E116" s="37"/>
    </row>
    <row r="117" spans="1:5" ht="16.5" customHeight="1" x14ac:dyDescent="0.25">
      <c r="A117" s="4"/>
      <c r="B117" s="36"/>
      <c r="C117" s="36"/>
      <c r="D117" s="37"/>
      <c r="E117" s="37"/>
    </row>
    <row r="118" spans="1:5" ht="16.5" customHeight="1" x14ac:dyDescent="0.25">
      <c r="A118" s="4"/>
      <c r="B118" s="36"/>
      <c r="C118" s="36"/>
      <c r="D118" s="37"/>
      <c r="E118" s="37"/>
    </row>
    <row r="119" spans="1:5" ht="16.5" customHeight="1" x14ac:dyDescent="0.25">
      <c r="A119" s="4"/>
      <c r="B119" s="36"/>
      <c r="C119" s="36"/>
      <c r="D119" s="37"/>
      <c r="E119" s="37"/>
    </row>
    <row r="120" spans="1:5" ht="16.5" customHeight="1" x14ac:dyDescent="0.25">
      <c r="A120" s="4"/>
      <c r="B120" s="36"/>
      <c r="C120" s="36"/>
      <c r="D120" s="37"/>
      <c r="E120" s="37"/>
    </row>
    <row r="121" spans="1:5" ht="16.5" customHeight="1" x14ac:dyDescent="0.25">
      <c r="A121" s="4"/>
      <c r="B121" s="36"/>
      <c r="C121" s="36"/>
      <c r="D121" s="37"/>
      <c r="E121" s="37"/>
    </row>
    <row r="122" spans="1:5" ht="16.5" customHeight="1" x14ac:dyDescent="0.25">
      <c r="A122" s="4"/>
      <c r="B122" s="36"/>
      <c r="C122" s="36"/>
      <c r="D122" s="37"/>
      <c r="E122" s="37"/>
    </row>
    <row r="123" spans="1:5" ht="16.5" customHeight="1" x14ac:dyDescent="0.25">
      <c r="A123" s="4"/>
      <c r="B123" s="36"/>
      <c r="C123" s="36"/>
      <c r="D123" s="37"/>
      <c r="E123" s="37"/>
    </row>
    <row r="124" spans="1:5" ht="16.5" customHeight="1" x14ac:dyDescent="0.25">
      <c r="A124" s="4"/>
      <c r="B124" s="36"/>
      <c r="C124" s="36"/>
      <c r="D124" s="37"/>
      <c r="E124" s="37"/>
    </row>
    <row r="125" spans="1:5" ht="16.5" customHeight="1" x14ac:dyDescent="0.25">
      <c r="A125" s="4"/>
      <c r="B125" s="36"/>
      <c r="C125" s="36"/>
      <c r="D125" s="37"/>
      <c r="E125" s="37"/>
    </row>
    <row r="126" spans="1:5" ht="16.5" customHeight="1" x14ac:dyDescent="0.25">
      <c r="A126" s="4"/>
      <c r="B126" s="36"/>
      <c r="C126" s="36"/>
      <c r="D126" s="37"/>
      <c r="E126" s="37"/>
    </row>
    <row r="127" spans="1:5" ht="16.5" customHeight="1" x14ac:dyDescent="0.25">
      <c r="A127" s="4"/>
      <c r="B127" s="36"/>
      <c r="C127" s="36"/>
      <c r="D127" s="37"/>
      <c r="E127" s="37"/>
    </row>
    <row r="128" spans="1:5" ht="16.5" customHeight="1" x14ac:dyDescent="0.25">
      <c r="A128" s="4"/>
      <c r="B128" s="36"/>
      <c r="C128" s="36"/>
      <c r="D128" s="37"/>
      <c r="E128" s="37"/>
    </row>
    <row r="129" spans="1:5" ht="16.5" customHeight="1" x14ac:dyDescent="0.25">
      <c r="A129" s="4"/>
      <c r="B129" s="36"/>
      <c r="C129" s="36"/>
      <c r="D129" s="37"/>
      <c r="E129" s="37"/>
    </row>
    <row r="130" spans="1:5" ht="16.5" customHeight="1" x14ac:dyDescent="0.25">
      <c r="A130" s="4"/>
      <c r="B130" s="36"/>
      <c r="C130" s="36"/>
      <c r="D130" s="37"/>
      <c r="E130" s="37"/>
    </row>
    <row r="131" spans="1:5" ht="16.5" customHeight="1" x14ac:dyDescent="0.25">
      <c r="A131" s="4"/>
      <c r="B131" s="36"/>
      <c r="C131" s="36"/>
      <c r="D131" s="37"/>
      <c r="E131" s="37"/>
    </row>
    <row r="132" spans="1:5" ht="16.5" customHeight="1" x14ac:dyDescent="0.25">
      <c r="A132" s="4"/>
      <c r="B132" s="36"/>
      <c r="C132" s="36"/>
      <c r="D132" s="37"/>
      <c r="E132" s="37"/>
    </row>
    <row r="133" spans="1:5" ht="16.5" customHeight="1" x14ac:dyDescent="0.25">
      <c r="A133" s="4"/>
      <c r="B133" s="36"/>
      <c r="C133" s="36"/>
      <c r="D133" s="37"/>
      <c r="E133" s="37"/>
    </row>
    <row r="134" spans="1:5" ht="9.75" customHeight="1" x14ac:dyDescent="0.25"/>
    <row r="135" spans="1:5" x14ac:dyDescent="0.25">
      <c r="E135" s="38"/>
    </row>
  </sheetData>
  <mergeCells count="77">
    <mergeCell ref="A96:E96"/>
    <mergeCell ref="A101:E101"/>
    <mergeCell ref="A106:F106"/>
    <mergeCell ref="B84:E84"/>
    <mergeCell ref="D85:E85"/>
    <mergeCell ref="D86:E86"/>
    <mergeCell ref="D87:E87"/>
    <mergeCell ref="D88:E88"/>
    <mergeCell ref="A89:E89"/>
    <mergeCell ref="D82:D83"/>
    <mergeCell ref="E82:E83"/>
    <mergeCell ref="B81:E81"/>
    <mergeCell ref="B68:E68"/>
    <mergeCell ref="D69:D70"/>
    <mergeCell ref="E69:E70"/>
    <mergeCell ref="B71:E71"/>
    <mergeCell ref="D72:D80"/>
    <mergeCell ref="E72:E80"/>
    <mergeCell ref="B67:E67"/>
    <mergeCell ref="D49:D51"/>
    <mergeCell ref="E49:E51"/>
    <mergeCell ref="B52:E52"/>
    <mergeCell ref="E53:E55"/>
    <mergeCell ref="B56:E56"/>
    <mergeCell ref="C57:C58"/>
    <mergeCell ref="D57:D58"/>
    <mergeCell ref="E57:E58"/>
    <mergeCell ref="B59:E59"/>
    <mergeCell ref="B61:E61"/>
    <mergeCell ref="C62:C64"/>
    <mergeCell ref="D62:D66"/>
    <mergeCell ref="E62:E66"/>
    <mergeCell ref="B31:C31"/>
    <mergeCell ref="B32:C32"/>
    <mergeCell ref="B33:C33"/>
    <mergeCell ref="B48:E48"/>
    <mergeCell ref="B34:C34"/>
    <mergeCell ref="B35:C35"/>
    <mergeCell ref="A36:C36"/>
    <mergeCell ref="A37:E37"/>
    <mergeCell ref="B39:E39"/>
    <mergeCell ref="C40:C45"/>
    <mergeCell ref="D40:D45"/>
    <mergeCell ref="E40:E47"/>
    <mergeCell ref="C46:C47"/>
    <mergeCell ref="D46:D47"/>
    <mergeCell ref="B26:C26"/>
    <mergeCell ref="B27:C27"/>
    <mergeCell ref="B28:C28"/>
    <mergeCell ref="B29:C29"/>
    <mergeCell ref="B30:C30"/>
    <mergeCell ref="B21:C21"/>
    <mergeCell ref="B22:C22"/>
    <mergeCell ref="B23:C23"/>
    <mergeCell ref="A25:C25"/>
    <mergeCell ref="D25:E25"/>
    <mergeCell ref="B16:C16"/>
    <mergeCell ref="B17:C17"/>
    <mergeCell ref="B18:C18"/>
    <mergeCell ref="B19:C19"/>
    <mergeCell ref="B20:C20"/>
    <mergeCell ref="A108:F108"/>
    <mergeCell ref="B12:C12"/>
    <mergeCell ref="A1:F1"/>
    <mergeCell ref="A3:E3"/>
    <mergeCell ref="B4:C4"/>
    <mergeCell ref="B5:C5"/>
    <mergeCell ref="B6:C6"/>
    <mergeCell ref="A7:E7"/>
    <mergeCell ref="B8:C8"/>
    <mergeCell ref="B9:C9"/>
    <mergeCell ref="B10:C10"/>
    <mergeCell ref="B11:C11"/>
    <mergeCell ref="A24:E24"/>
    <mergeCell ref="B13:C13"/>
    <mergeCell ref="B14:C14"/>
    <mergeCell ref="B15:C15"/>
  </mergeCells>
  <pageMargins left="0.7" right="0.7" top="0.75" bottom="0.75" header="0.3" footer="0.3"/>
  <pageSetup paperSize="9" scale="79" orientation="portrait" r:id="rId1"/>
  <rowBreaks count="1" manualBreakCount="1">
    <brk id="106" max="4" man="1"/>
  </rowBreaks>
  <colBreaks count="1" manualBreakCount="1">
    <brk id="5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BF2B3-437D-43FA-8679-DB8758E36904}">
  <sheetPr>
    <tabColor rgb="FF00B050"/>
  </sheetPr>
  <dimension ref="A1:I135"/>
  <sheetViews>
    <sheetView topLeftCell="A79" zoomScale="110" zoomScaleNormal="110" workbookViewId="0">
      <selection activeCell="G79" sqref="G79"/>
    </sheetView>
  </sheetViews>
  <sheetFormatPr defaultRowHeight="12.75" x14ac:dyDescent="0.25"/>
  <cols>
    <col min="1" max="1" width="6.42578125" style="1" customWidth="1"/>
    <col min="2" max="2" width="46.7109375" style="1" customWidth="1"/>
    <col min="3" max="3" width="22.7109375" style="1" customWidth="1"/>
    <col min="4" max="4" width="19.42578125" style="1" customWidth="1"/>
    <col min="5" max="5" width="14.7109375" style="1" customWidth="1"/>
    <col min="6" max="6" width="12.28515625" style="6" customWidth="1"/>
    <col min="7" max="7" width="11.5703125" style="1" customWidth="1"/>
    <col min="8" max="8" width="8.7109375" style="1" bestFit="1" customWidth="1"/>
    <col min="9" max="16384" width="9.140625" style="1"/>
  </cols>
  <sheetData>
    <row r="1" spans="1:6" ht="29.25" customHeight="1" x14ac:dyDescent="0.25">
      <c r="A1" s="61" t="s">
        <v>124</v>
      </c>
      <c r="B1" s="107"/>
      <c r="C1" s="107"/>
      <c r="D1" s="107"/>
      <c r="E1" s="107"/>
      <c r="F1" s="107"/>
    </row>
    <row r="2" spans="1:6" x14ac:dyDescent="0.25">
      <c r="A2" s="2"/>
      <c r="B2" s="3" t="s">
        <v>144</v>
      </c>
      <c r="C2" s="4"/>
      <c r="D2" s="4"/>
      <c r="E2" s="4"/>
      <c r="F2" s="5">
        <v>627.6</v>
      </c>
    </row>
    <row r="3" spans="1:6" ht="12" customHeight="1" x14ac:dyDescent="0.25">
      <c r="A3" s="95" t="s">
        <v>0</v>
      </c>
      <c r="B3" s="96"/>
      <c r="C3" s="96"/>
      <c r="D3" s="96"/>
      <c r="E3" s="97"/>
    </row>
    <row r="4" spans="1:6" ht="12.6" customHeight="1" x14ac:dyDescent="0.25">
      <c r="A4" s="7">
        <v>1</v>
      </c>
      <c r="B4" s="100" t="s">
        <v>1</v>
      </c>
      <c r="C4" s="101"/>
      <c r="D4" s="8" t="s">
        <v>127</v>
      </c>
      <c r="E4" s="9"/>
    </row>
    <row r="5" spans="1:6" ht="11.25" customHeight="1" x14ac:dyDescent="0.25">
      <c r="A5" s="7">
        <v>2</v>
      </c>
      <c r="B5" s="100" t="s">
        <v>3</v>
      </c>
      <c r="C5" s="101"/>
      <c r="D5" s="8" t="s">
        <v>126</v>
      </c>
      <c r="E5" s="39" t="s">
        <v>129</v>
      </c>
    </row>
    <row r="6" spans="1:6" ht="9.75" customHeight="1" x14ac:dyDescent="0.25">
      <c r="A6" s="7">
        <v>3</v>
      </c>
      <c r="B6" s="100" t="s">
        <v>4</v>
      </c>
      <c r="C6" s="101"/>
      <c r="D6" s="8" t="s">
        <v>128</v>
      </c>
      <c r="E6" s="9" t="s">
        <v>2</v>
      </c>
    </row>
    <row r="7" spans="1:6" ht="19.5" customHeight="1" x14ac:dyDescent="0.25">
      <c r="A7" s="95" t="s">
        <v>5</v>
      </c>
      <c r="B7" s="96"/>
      <c r="C7" s="96"/>
      <c r="D7" s="96"/>
      <c r="E7" s="97"/>
    </row>
    <row r="8" spans="1:6" ht="9.75" customHeight="1" x14ac:dyDescent="0.25">
      <c r="A8" s="7">
        <v>4</v>
      </c>
      <c r="B8" s="100" t="s">
        <v>6</v>
      </c>
      <c r="C8" s="101"/>
      <c r="D8" s="10">
        <v>0</v>
      </c>
      <c r="E8" s="11" t="s">
        <v>7</v>
      </c>
    </row>
    <row r="9" spans="1:6" ht="9.75" customHeight="1" x14ac:dyDescent="0.25">
      <c r="A9" s="7">
        <v>5</v>
      </c>
      <c r="B9" s="100" t="s">
        <v>8</v>
      </c>
      <c r="C9" s="101"/>
      <c r="D9" s="10">
        <v>0</v>
      </c>
      <c r="E9" s="12" t="s">
        <v>9</v>
      </c>
    </row>
    <row r="10" spans="1:6" ht="9.75" customHeight="1" x14ac:dyDescent="0.25">
      <c r="A10" s="7">
        <v>6</v>
      </c>
      <c r="B10" s="100" t="s">
        <v>10</v>
      </c>
      <c r="C10" s="101"/>
      <c r="D10" s="13">
        <v>14579.18</v>
      </c>
      <c r="E10" s="12" t="s">
        <v>9</v>
      </c>
    </row>
    <row r="11" spans="1:6" ht="9.75" customHeight="1" x14ac:dyDescent="0.25">
      <c r="A11" s="14">
        <v>7</v>
      </c>
      <c r="B11" s="92" t="s">
        <v>11</v>
      </c>
      <c r="C11" s="94"/>
      <c r="D11" s="15">
        <v>81412.56</v>
      </c>
      <c r="E11" s="9" t="s">
        <v>12</v>
      </c>
    </row>
    <row r="12" spans="1:6" ht="9.75" customHeight="1" x14ac:dyDescent="0.25">
      <c r="A12" s="7">
        <v>9</v>
      </c>
      <c r="B12" s="100" t="s">
        <v>132</v>
      </c>
      <c r="C12" s="101"/>
      <c r="D12" s="16">
        <f>D11-D13</f>
        <v>70014.801599999992</v>
      </c>
      <c r="E12" s="12" t="s">
        <v>9</v>
      </c>
    </row>
    <row r="13" spans="1:6" ht="9.75" customHeight="1" x14ac:dyDescent="0.25">
      <c r="A13" s="7">
        <v>10</v>
      </c>
      <c r="B13" s="100" t="s">
        <v>13</v>
      </c>
      <c r="C13" s="101"/>
      <c r="D13" s="16">
        <f>D11*14%</f>
        <v>11397.758400000001</v>
      </c>
      <c r="E13" s="12" t="s">
        <v>9</v>
      </c>
    </row>
    <row r="14" spans="1:6" ht="9.75" customHeight="1" x14ac:dyDescent="0.25">
      <c r="A14" s="14">
        <v>11</v>
      </c>
      <c r="B14" s="92" t="s">
        <v>14</v>
      </c>
      <c r="C14" s="94"/>
      <c r="D14" s="15">
        <v>83793.990000000005</v>
      </c>
      <c r="E14" s="9" t="s">
        <v>12</v>
      </c>
    </row>
    <row r="15" spans="1:6" ht="9.75" customHeight="1" x14ac:dyDescent="0.25">
      <c r="A15" s="7">
        <v>12</v>
      </c>
      <c r="B15" s="100" t="s">
        <v>15</v>
      </c>
      <c r="C15" s="101"/>
      <c r="D15" s="17">
        <v>83793.990000000005</v>
      </c>
      <c r="E15" s="12" t="s">
        <v>9</v>
      </c>
    </row>
    <row r="16" spans="1:6" ht="9.75" customHeight="1" x14ac:dyDescent="0.25">
      <c r="A16" s="7">
        <v>13</v>
      </c>
      <c r="B16" s="100" t="s">
        <v>16</v>
      </c>
      <c r="C16" s="101"/>
      <c r="D16" s="10">
        <v>0</v>
      </c>
      <c r="E16" s="12" t="s">
        <v>9</v>
      </c>
    </row>
    <row r="17" spans="1:9" ht="9.75" customHeight="1" x14ac:dyDescent="0.25">
      <c r="A17" s="7">
        <v>14</v>
      </c>
      <c r="B17" s="100" t="s">
        <v>17</v>
      </c>
      <c r="C17" s="101"/>
      <c r="D17" s="10">
        <v>0</v>
      </c>
      <c r="E17" s="12" t="s">
        <v>9</v>
      </c>
    </row>
    <row r="18" spans="1:9" ht="9.75" customHeight="1" x14ac:dyDescent="0.25">
      <c r="A18" s="7">
        <v>15</v>
      </c>
      <c r="B18" s="100" t="s">
        <v>18</v>
      </c>
      <c r="C18" s="101"/>
      <c r="D18" s="10">
        <v>0</v>
      </c>
      <c r="E18" s="12" t="s">
        <v>9</v>
      </c>
    </row>
    <row r="19" spans="1:9" ht="9.75" customHeight="1" x14ac:dyDescent="0.25">
      <c r="A19" s="7">
        <v>16</v>
      </c>
      <c r="B19" s="100" t="s">
        <v>19</v>
      </c>
      <c r="C19" s="101"/>
      <c r="D19" s="10">
        <v>0</v>
      </c>
      <c r="E19" s="12" t="s">
        <v>9</v>
      </c>
    </row>
    <row r="20" spans="1:9" ht="9.75" customHeight="1" x14ac:dyDescent="0.25">
      <c r="A20" s="14">
        <v>17</v>
      </c>
      <c r="B20" s="92" t="s">
        <v>20</v>
      </c>
      <c r="C20" s="94"/>
      <c r="D20" s="18">
        <f>D10+D11-D15</f>
        <v>12197.749999999985</v>
      </c>
      <c r="E20" s="9" t="s">
        <v>12</v>
      </c>
    </row>
    <row r="21" spans="1:9" ht="9.75" customHeight="1" x14ac:dyDescent="0.25">
      <c r="A21" s="7">
        <v>18</v>
      </c>
      <c r="B21" s="100" t="s">
        <v>21</v>
      </c>
      <c r="C21" s="101"/>
      <c r="D21" s="12" t="s">
        <v>22</v>
      </c>
      <c r="E21" s="12" t="s">
        <v>9</v>
      </c>
    </row>
    <row r="22" spans="1:9" ht="9.75" customHeight="1" x14ac:dyDescent="0.25">
      <c r="A22" s="7">
        <v>19</v>
      </c>
      <c r="B22" s="100" t="s">
        <v>23</v>
      </c>
      <c r="C22" s="101"/>
      <c r="D22" s="12" t="s">
        <v>22</v>
      </c>
      <c r="E22" s="12" t="s">
        <v>9</v>
      </c>
    </row>
    <row r="23" spans="1:9" ht="13.7" customHeight="1" x14ac:dyDescent="0.25">
      <c r="A23" s="7">
        <v>20</v>
      </c>
      <c r="B23" s="100" t="s">
        <v>24</v>
      </c>
      <c r="C23" s="101"/>
      <c r="D23" s="17">
        <f>D20</f>
        <v>12197.749999999985</v>
      </c>
      <c r="E23" s="12" t="s">
        <v>9</v>
      </c>
      <c r="H23" s="6"/>
    </row>
    <row r="24" spans="1:9" ht="12" customHeight="1" x14ac:dyDescent="0.25">
      <c r="A24" s="95" t="s">
        <v>25</v>
      </c>
      <c r="B24" s="96"/>
      <c r="C24" s="96"/>
      <c r="D24" s="96"/>
      <c r="E24" s="97"/>
      <c r="I24" s="1" t="s">
        <v>145</v>
      </c>
    </row>
    <row r="25" spans="1:9" ht="19.5" customHeight="1" x14ac:dyDescent="0.25">
      <c r="A25" s="90" t="s">
        <v>26</v>
      </c>
      <c r="B25" s="102"/>
      <c r="C25" s="91"/>
      <c r="D25" s="103" t="s">
        <v>27</v>
      </c>
      <c r="E25" s="104"/>
    </row>
    <row r="26" spans="1:9" ht="21.75" customHeight="1" x14ac:dyDescent="0.25">
      <c r="A26" s="19">
        <v>21</v>
      </c>
      <c r="B26" s="90" t="s">
        <v>28</v>
      </c>
      <c r="C26" s="98"/>
      <c r="D26" s="20">
        <f>D12*46.2%+4008.03</f>
        <v>36354.868339199995</v>
      </c>
      <c r="E26" s="21" t="s">
        <v>29</v>
      </c>
    </row>
    <row r="27" spans="1:9" ht="15.75" customHeight="1" x14ac:dyDescent="0.25">
      <c r="A27" s="19">
        <v>22</v>
      </c>
      <c r="B27" s="90" t="s">
        <v>130</v>
      </c>
      <c r="C27" s="91"/>
      <c r="D27" s="15">
        <f>D13</f>
        <v>11397.758400000001</v>
      </c>
      <c r="E27" s="21" t="s">
        <v>29</v>
      </c>
    </row>
    <row r="28" spans="1:9" ht="12" customHeight="1" x14ac:dyDescent="0.25">
      <c r="A28" s="19">
        <v>23</v>
      </c>
      <c r="B28" s="90" t="s">
        <v>30</v>
      </c>
      <c r="C28" s="91"/>
      <c r="D28" s="16">
        <f>D27*34%</f>
        <v>3875.2378560000006</v>
      </c>
      <c r="E28" s="21" t="s">
        <v>29</v>
      </c>
    </row>
    <row r="29" spans="1:9" ht="12" customHeight="1" x14ac:dyDescent="0.25">
      <c r="A29" s="19">
        <v>24</v>
      </c>
      <c r="B29" s="90" t="s">
        <v>31</v>
      </c>
      <c r="C29" s="91"/>
      <c r="D29" s="16">
        <f>D27*33%</f>
        <v>3761.2602720000004</v>
      </c>
      <c r="E29" s="21" t="s">
        <v>29</v>
      </c>
    </row>
    <row r="30" spans="1:9" ht="13.35" customHeight="1" x14ac:dyDescent="0.25">
      <c r="A30" s="19">
        <v>25</v>
      </c>
      <c r="B30" s="90" t="s">
        <v>32</v>
      </c>
      <c r="C30" s="91"/>
      <c r="D30" s="16">
        <f>D27*33%</f>
        <v>3761.2602720000004</v>
      </c>
      <c r="E30" s="21" t="s">
        <v>29</v>
      </c>
    </row>
    <row r="31" spans="1:9" ht="19.5" customHeight="1" x14ac:dyDescent="0.25">
      <c r="A31" s="19">
        <v>26</v>
      </c>
      <c r="B31" s="99" t="s">
        <v>33</v>
      </c>
      <c r="C31" s="98"/>
      <c r="D31" s="16">
        <f>D12*14%</f>
        <v>9802.0722239999996</v>
      </c>
      <c r="E31" s="21" t="s">
        <v>29</v>
      </c>
    </row>
    <row r="32" spans="1:9" ht="14.45" customHeight="1" x14ac:dyDescent="0.25">
      <c r="A32" s="19">
        <v>27</v>
      </c>
      <c r="B32" s="90" t="s">
        <v>34</v>
      </c>
      <c r="C32" s="91"/>
      <c r="D32" s="16">
        <f>D12*21%</f>
        <v>14703.108335999998</v>
      </c>
      <c r="E32" s="21" t="s">
        <v>29</v>
      </c>
    </row>
    <row r="33" spans="1:7" ht="17.850000000000001" customHeight="1" x14ac:dyDescent="0.25">
      <c r="A33" s="19">
        <v>28</v>
      </c>
      <c r="B33" s="90" t="s">
        <v>35</v>
      </c>
      <c r="C33" s="91"/>
      <c r="D33" s="16">
        <f>D12*10%</f>
        <v>7001.4801599999992</v>
      </c>
      <c r="E33" s="21" t="s">
        <v>29</v>
      </c>
    </row>
    <row r="34" spans="1:7" ht="15.75" customHeight="1" x14ac:dyDescent="0.25">
      <c r="A34" s="19">
        <v>31</v>
      </c>
      <c r="B34" s="90" t="s">
        <v>131</v>
      </c>
      <c r="C34" s="91"/>
      <c r="D34" s="16">
        <v>1593.15</v>
      </c>
      <c r="E34" s="21" t="s">
        <v>29</v>
      </c>
    </row>
    <row r="35" spans="1:7" ht="15.75" customHeight="1" x14ac:dyDescent="0.25">
      <c r="A35" s="19">
        <v>32</v>
      </c>
      <c r="B35" s="90" t="s">
        <v>36</v>
      </c>
      <c r="C35" s="91"/>
      <c r="D35" s="16">
        <f>D12*0.8%</f>
        <v>560.11841279999999</v>
      </c>
      <c r="E35" s="21" t="s">
        <v>29</v>
      </c>
    </row>
    <row r="36" spans="1:7" ht="15" customHeight="1" x14ac:dyDescent="0.25">
      <c r="A36" s="92" t="s">
        <v>37</v>
      </c>
      <c r="B36" s="93"/>
      <c r="C36" s="94"/>
      <c r="D36" s="22">
        <f>D35+D34+D33+D32+D31+D27+D26</f>
        <v>81412.555871999997</v>
      </c>
      <c r="E36" s="23" t="s">
        <v>29</v>
      </c>
      <c r="G36" s="6"/>
    </row>
    <row r="37" spans="1:7" ht="17.100000000000001" customHeight="1" x14ac:dyDescent="0.25">
      <c r="A37" s="95" t="s">
        <v>38</v>
      </c>
      <c r="B37" s="96"/>
      <c r="C37" s="96"/>
      <c r="D37" s="96"/>
      <c r="E37" s="97"/>
    </row>
    <row r="38" spans="1:7" ht="39.75" customHeight="1" x14ac:dyDescent="0.25">
      <c r="A38" s="24"/>
      <c r="B38" s="25" t="s">
        <v>39</v>
      </c>
      <c r="C38" s="25" t="s">
        <v>40</v>
      </c>
      <c r="D38" s="25" t="s">
        <v>41</v>
      </c>
      <c r="E38" s="24" t="s">
        <v>42</v>
      </c>
    </row>
    <row r="39" spans="1:7" ht="22.7" customHeight="1" x14ac:dyDescent="0.25">
      <c r="A39" s="26">
        <v>25</v>
      </c>
      <c r="B39" s="80" t="s">
        <v>43</v>
      </c>
      <c r="C39" s="74"/>
      <c r="D39" s="74"/>
      <c r="E39" s="75"/>
    </row>
    <row r="40" spans="1:7" ht="41.1" customHeight="1" x14ac:dyDescent="0.25">
      <c r="A40" s="24"/>
      <c r="B40" s="11" t="s">
        <v>44</v>
      </c>
      <c r="C40" s="81" t="s">
        <v>45</v>
      </c>
      <c r="D40" s="81" t="s">
        <v>46</v>
      </c>
      <c r="E40" s="83">
        <f>D26/F2</f>
        <v>57.926813797323128</v>
      </c>
    </row>
    <row r="41" spans="1:7" ht="34.700000000000003" customHeight="1" x14ac:dyDescent="0.25">
      <c r="A41" s="24"/>
      <c r="B41" s="11" t="s">
        <v>47</v>
      </c>
      <c r="C41" s="85"/>
      <c r="D41" s="85"/>
      <c r="E41" s="87"/>
    </row>
    <row r="42" spans="1:7" ht="19.5" customHeight="1" x14ac:dyDescent="0.25">
      <c r="A42" s="24"/>
      <c r="B42" s="24" t="s">
        <v>48</v>
      </c>
      <c r="C42" s="85"/>
      <c r="D42" s="85"/>
      <c r="E42" s="87"/>
    </row>
    <row r="43" spans="1:7" ht="37.700000000000003" customHeight="1" x14ac:dyDescent="0.25">
      <c r="A43" s="24"/>
      <c r="B43" s="11" t="s">
        <v>49</v>
      </c>
      <c r="C43" s="85"/>
      <c r="D43" s="85"/>
      <c r="E43" s="87"/>
    </row>
    <row r="44" spans="1:7" ht="27.75" customHeight="1" x14ac:dyDescent="0.25">
      <c r="A44" s="24"/>
      <c r="B44" s="24" t="s">
        <v>50</v>
      </c>
      <c r="C44" s="85"/>
      <c r="D44" s="85"/>
      <c r="E44" s="87"/>
    </row>
    <row r="45" spans="1:7" ht="20.25" customHeight="1" x14ac:dyDescent="0.25">
      <c r="A45" s="24"/>
      <c r="B45" s="24" t="s">
        <v>51</v>
      </c>
      <c r="C45" s="85"/>
      <c r="D45" s="85"/>
      <c r="E45" s="87"/>
    </row>
    <row r="46" spans="1:7" ht="25.35" customHeight="1" x14ac:dyDescent="0.25">
      <c r="A46" s="24"/>
      <c r="B46" s="11" t="s">
        <v>52</v>
      </c>
      <c r="C46" s="88"/>
      <c r="D46" s="88"/>
      <c r="E46" s="87"/>
    </row>
    <row r="47" spans="1:7" ht="26.45" customHeight="1" x14ac:dyDescent="0.25">
      <c r="A47" s="24"/>
      <c r="B47" s="11" t="s">
        <v>53</v>
      </c>
      <c r="C47" s="89"/>
      <c r="D47" s="89"/>
      <c r="E47" s="84"/>
    </row>
    <row r="48" spans="1:7" ht="18.2" customHeight="1" x14ac:dyDescent="0.25">
      <c r="A48" s="26">
        <v>26</v>
      </c>
      <c r="B48" s="80" t="s">
        <v>54</v>
      </c>
      <c r="C48" s="74"/>
      <c r="D48" s="74"/>
      <c r="E48" s="75"/>
    </row>
    <row r="49" spans="1:5" ht="19.5" customHeight="1" x14ac:dyDescent="0.25">
      <c r="A49" s="24"/>
      <c r="B49" s="24" t="s">
        <v>55</v>
      </c>
      <c r="C49" s="11" t="s">
        <v>45</v>
      </c>
      <c r="D49" s="81" t="s">
        <v>46</v>
      </c>
      <c r="E49" s="83">
        <f>D27/F2</f>
        <v>18.160864244741873</v>
      </c>
    </row>
    <row r="50" spans="1:5" ht="30.75" customHeight="1" x14ac:dyDescent="0.25">
      <c r="A50" s="24"/>
      <c r="B50" s="11" t="s">
        <v>56</v>
      </c>
      <c r="C50" s="11" t="s">
        <v>57</v>
      </c>
      <c r="D50" s="85"/>
      <c r="E50" s="87"/>
    </row>
    <row r="51" spans="1:5" ht="17.100000000000001" customHeight="1" x14ac:dyDescent="0.25">
      <c r="A51" s="24"/>
      <c r="B51" s="11" t="s">
        <v>58</v>
      </c>
      <c r="C51" s="11" t="s">
        <v>45</v>
      </c>
      <c r="D51" s="82"/>
      <c r="E51" s="84"/>
    </row>
    <row r="52" spans="1:5" ht="14.45" customHeight="1" x14ac:dyDescent="0.25">
      <c r="A52" s="26">
        <v>27</v>
      </c>
      <c r="B52" s="80" t="s">
        <v>59</v>
      </c>
      <c r="C52" s="74"/>
      <c r="D52" s="74"/>
      <c r="E52" s="75"/>
    </row>
    <row r="53" spans="1:5" ht="20.25" customHeight="1" x14ac:dyDescent="0.25">
      <c r="A53" s="24"/>
      <c r="B53" s="11" t="s">
        <v>60</v>
      </c>
      <c r="C53" s="11" t="s">
        <v>61</v>
      </c>
      <c r="D53" s="11" t="s">
        <v>46</v>
      </c>
      <c r="E53" s="83">
        <f>D28/F2</f>
        <v>6.1746938432122382</v>
      </c>
    </row>
    <row r="54" spans="1:5" ht="20.25" customHeight="1" x14ac:dyDescent="0.25">
      <c r="A54" s="24"/>
      <c r="B54" s="11" t="s">
        <v>62</v>
      </c>
      <c r="C54" s="11" t="s">
        <v>61</v>
      </c>
      <c r="D54" s="11" t="s">
        <v>46</v>
      </c>
      <c r="E54" s="87"/>
    </row>
    <row r="55" spans="1:5" ht="20.25" customHeight="1" x14ac:dyDescent="0.25">
      <c r="A55" s="24"/>
      <c r="B55" s="24" t="s">
        <v>63</v>
      </c>
      <c r="C55" s="11" t="s">
        <v>61</v>
      </c>
      <c r="D55" s="11" t="s">
        <v>46</v>
      </c>
      <c r="E55" s="84"/>
    </row>
    <row r="56" spans="1:5" ht="13.35" customHeight="1" x14ac:dyDescent="0.25">
      <c r="A56" s="26">
        <v>28</v>
      </c>
      <c r="B56" s="80" t="s">
        <v>64</v>
      </c>
      <c r="C56" s="74"/>
      <c r="D56" s="74"/>
      <c r="E56" s="75"/>
    </row>
    <row r="57" spans="1:5" ht="21.6" customHeight="1" x14ac:dyDescent="0.25">
      <c r="A57" s="24"/>
      <c r="B57" s="11" t="s">
        <v>65</v>
      </c>
      <c r="C57" s="81" t="s">
        <v>66</v>
      </c>
      <c r="D57" s="81" t="s">
        <v>46</v>
      </c>
      <c r="E57" s="83">
        <f>D29/F2</f>
        <v>5.9930852007648188</v>
      </c>
    </row>
    <row r="58" spans="1:5" ht="21.6" customHeight="1" x14ac:dyDescent="0.25">
      <c r="A58" s="24"/>
      <c r="B58" s="11" t="s">
        <v>67</v>
      </c>
      <c r="C58" s="82"/>
      <c r="D58" s="82"/>
      <c r="E58" s="84"/>
    </row>
    <row r="59" spans="1:5" ht="15" customHeight="1" x14ac:dyDescent="0.25">
      <c r="A59" s="27">
        <v>29</v>
      </c>
      <c r="B59" s="80" t="s">
        <v>68</v>
      </c>
      <c r="C59" s="74"/>
      <c r="D59" s="74"/>
      <c r="E59" s="75"/>
    </row>
    <row r="60" spans="1:5" ht="36.6" customHeight="1" x14ac:dyDescent="0.25">
      <c r="A60" s="24"/>
      <c r="B60" s="11" t="s">
        <v>69</v>
      </c>
      <c r="C60" s="11" t="s">
        <v>70</v>
      </c>
      <c r="D60" s="11" t="s">
        <v>46</v>
      </c>
      <c r="E60" s="28">
        <f>D30/F2</f>
        <v>5.9930852007648188</v>
      </c>
    </row>
    <row r="61" spans="1:5" ht="16.5" customHeight="1" x14ac:dyDescent="0.25">
      <c r="A61" s="27">
        <v>30</v>
      </c>
      <c r="B61" s="80" t="s">
        <v>71</v>
      </c>
      <c r="C61" s="74"/>
      <c r="D61" s="74"/>
      <c r="E61" s="75"/>
    </row>
    <row r="62" spans="1:5" ht="30.75" customHeight="1" x14ac:dyDescent="0.25">
      <c r="A62" s="24"/>
      <c r="B62" s="11" t="s">
        <v>72</v>
      </c>
      <c r="C62" s="81" t="s">
        <v>73</v>
      </c>
      <c r="D62" s="81" t="s">
        <v>74</v>
      </c>
      <c r="E62" s="83">
        <f>D31/F2</f>
        <v>15.618343250478009</v>
      </c>
    </row>
    <row r="63" spans="1:5" ht="22.7" customHeight="1" x14ac:dyDescent="0.25">
      <c r="A63" s="24"/>
      <c r="B63" s="11" t="s">
        <v>75</v>
      </c>
      <c r="C63" s="85"/>
      <c r="D63" s="85"/>
      <c r="E63" s="87"/>
    </row>
    <row r="64" spans="1:5" ht="22.7" customHeight="1" x14ac:dyDescent="0.25">
      <c r="A64" s="24"/>
      <c r="B64" s="11" t="s">
        <v>76</v>
      </c>
      <c r="C64" s="82"/>
      <c r="D64" s="85"/>
      <c r="E64" s="87"/>
    </row>
    <row r="65" spans="1:5" ht="22.7" customHeight="1" x14ac:dyDescent="0.25">
      <c r="A65" s="24"/>
      <c r="B65" s="11" t="s">
        <v>77</v>
      </c>
      <c r="C65" s="25" t="s">
        <v>78</v>
      </c>
      <c r="D65" s="85"/>
      <c r="E65" s="87"/>
    </row>
    <row r="66" spans="1:5" ht="29.45" customHeight="1" x14ac:dyDescent="0.25">
      <c r="A66" s="24"/>
      <c r="B66" s="11" t="s">
        <v>72</v>
      </c>
      <c r="C66" s="29" t="s">
        <v>79</v>
      </c>
      <c r="D66" s="82"/>
      <c r="E66" s="84"/>
    </row>
    <row r="67" spans="1:5" ht="16.5" customHeight="1" x14ac:dyDescent="0.25">
      <c r="A67" s="27">
        <v>31</v>
      </c>
      <c r="B67" s="80" t="s">
        <v>71</v>
      </c>
      <c r="C67" s="74"/>
      <c r="D67" s="74"/>
      <c r="E67" s="75"/>
    </row>
    <row r="68" spans="1:5" ht="17.100000000000001" customHeight="1" x14ac:dyDescent="0.25">
      <c r="A68" s="26">
        <v>31</v>
      </c>
      <c r="B68" s="80" t="s">
        <v>80</v>
      </c>
      <c r="C68" s="74"/>
      <c r="D68" s="74"/>
      <c r="E68" s="75"/>
    </row>
    <row r="69" spans="1:5" ht="15" customHeight="1" x14ac:dyDescent="0.25">
      <c r="A69" s="24"/>
      <c r="B69" s="11" t="s">
        <v>81</v>
      </c>
      <c r="C69" s="40" t="s">
        <v>147</v>
      </c>
      <c r="D69" s="81" t="s">
        <v>46</v>
      </c>
      <c r="E69" s="83">
        <f>D35/F2</f>
        <v>0.89247675717017205</v>
      </c>
    </row>
    <row r="70" spans="1:5" ht="16.5" customHeight="1" x14ac:dyDescent="0.25">
      <c r="A70" s="24"/>
      <c r="B70" s="11" t="s">
        <v>83</v>
      </c>
      <c r="C70" s="11" t="s">
        <v>146</v>
      </c>
      <c r="D70" s="82"/>
      <c r="E70" s="84"/>
    </row>
    <row r="71" spans="1:5" ht="16.5" customHeight="1" x14ac:dyDescent="0.25">
      <c r="A71" s="26">
        <v>32</v>
      </c>
      <c r="B71" s="80" t="s">
        <v>84</v>
      </c>
      <c r="C71" s="74"/>
      <c r="D71" s="74"/>
      <c r="E71" s="75"/>
    </row>
    <row r="72" spans="1:5" ht="22.7" customHeight="1" x14ac:dyDescent="0.25">
      <c r="A72" s="24"/>
      <c r="B72" s="11" t="s">
        <v>85</v>
      </c>
      <c r="C72" s="25" t="s">
        <v>86</v>
      </c>
      <c r="D72" s="81" t="s">
        <v>46</v>
      </c>
      <c r="E72" s="78">
        <f>D32/F2</f>
        <v>23.427514875717012</v>
      </c>
    </row>
    <row r="73" spans="1:5" ht="14.45" customHeight="1" x14ac:dyDescent="0.25">
      <c r="A73" s="24"/>
      <c r="B73" s="11" t="s">
        <v>87</v>
      </c>
      <c r="C73" s="25" t="s">
        <v>86</v>
      </c>
      <c r="D73" s="85"/>
      <c r="E73" s="79"/>
    </row>
    <row r="74" spans="1:5" ht="16.5" customHeight="1" x14ac:dyDescent="0.25">
      <c r="A74" s="24"/>
      <c r="B74" s="11" t="s">
        <v>88</v>
      </c>
      <c r="C74" s="25" t="s">
        <v>86</v>
      </c>
      <c r="D74" s="85"/>
      <c r="E74" s="79"/>
    </row>
    <row r="75" spans="1:5" ht="11.25" customHeight="1" x14ac:dyDescent="0.25">
      <c r="A75" s="24"/>
      <c r="B75" s="11" t="s">
        <v>89</v>
      </c>
      <c r="C75" s="25" t="s">
        <v>86</v>
      </c>
      <c r="D75" s="85"/>
      <c r="E75" s="79"/>
    </row>
    <row r="76" spans="1:5" ht="21.95" customHeight="1" x14ac:dyDescent="0.25">
      <c r="A76" s="24"/>
      <c r="B76" s="11" t="s">
        <v>90</v>
      </c>
      <c r="C76" s="25" t="s">
        <v>86</v>
      </c>
      <c r="D76" s="85"/>
      <c r="E76" s="79"/>
    </row>
    <row r="77" spans="1:5" ht="29.45" customHeight="1" x14ac:dyDescent="0.25">
      <c r="A77" s="24"/>
      <c r="B77" s="11" t="s">
        <v>91</v>
      </c>
      <c r="C77" s="25" t="s">
        <v>86</v>
      </c>
      <c r="D77" s="85"/>
      <c r="E77" s="79"/>
    </row>
    <row r="78" spans="1:5" ht="20.25" customHeight="1" x14ac:dyDescent="0.25">
      <c r="A78" s="24"/>
      <c r="B78" s="11" t="s">
        <v>92</v>
      </c>
      <c r="C78" s="25" t="s">
        <v>86</v>
      </c>
      <c r="D78" s="85"/>
      <c r="E78" s="79"/>
    </row>
    <row r="79" spans="1:5" ht="20.25" customHeight="1" x14ac:dyDescent="0.25">
      <c r="A79" s="24"/>
      <c r="B79" s="24" t="s">
        <v>93</v>
      </c>
      <c r="C79" s="25" t="s">
        <v>86</v>
      </c>
      <c r="D79" s="85"/>
      <c r="E79" s="79"/>
    </row>
    <row r="80" spans="1:5" ht="15" customHeight="1" x14ac:dyDescent="0.25">
      <c r="A80" s="24"/>
      <c r="B80" s="11" t="s">
        <v>94</v>
      </c>
      <c r="C80" s="25" t="s">
        <v>95</v>
      </c>
      <c r="D80" s="82"/>
      <c r="E80" s="86"/>
    </row>
    <row r="81" spans="1:5" ht="12.6" customHeight="1" x14ac:dyDescent="0.25">
      <c r="A81" s="26">
        <v>37</v>
      </c>
      <c r="B81" s="73" t="s">
        <v>133</v>
      </c>
      <c r="C81" s="74"/>
      <c r="D81" s="74"/>
      <c r="E81" s="75"/>
    </row>
    <row r="82" spans="1:5" ht="37.700000000000003" customHeight="1" x14ac:dyDescent="0.25">
      <c r="A82" s="24"/>
      <c r="B82" s="11" t="s">
        <v>134</v>
      </c>
      <c r="C82" s="25" t="s">
        <v>97</v>
      </c>
      <c r="D82" s="76" t="s">
        <v>96</v>
      </c>
      <c r="E82" s="78">
        <f>D34/F2</f>
        <v>2.5384799235181643</v>
      </c>
    </row>
    <row r="83" spans="1:5" ht="23.25" customHeight="1" x14ac:dyDescent="0.25">
      <c r="A83" s="24"/>
      <c r="B83" s="40" t="s">
        <v>134</v>
      </c>
      <c r="C83" s="25" t="s">
        <v>98</v>
      </c>
      <c r="D83" s="77"/>
      <c r="E83" s="79"/>
    </row>
    <row r="84" spans="1:5" ht="9.75" customHeight="1" x14ac:dyDescent="0.25">
      <c r="A84" s="26">
        <v>38</v>
      </c>
      <c r="B84" s="80" t="s">
        <v>99</v>
      </c>
      <c r="C84" s="74"/>
      <c r="D84" s="74"/>
      <c r="E84" s="75"/>
    </row>
    <row r="85" spans="1:5" ht="14.25" customHeight="1" x14ac:dyDescent="0.25">
      <c r="A85" s="24"/>
      <c r="B85" s="11" t="s">
        <v>100</v>
      </c>
      <c r="C85" s="11" t="s">
        <v>101</v>
      </c>
      <c r="D85" s="65">
        <v>0</v>
      </c>
      <c r="E85" s="66"/>
    </row>
    <row r="86" spans="1:5" ht="14.25" customHeight="1" x14ac:dyDescent="0.25">
      <c r="A86" s="24"/>
      <c r="B86" s="11" t="s">
        <v>102</v>
      </c>
      <c r="C86" s="11" t="s">
        <v>101</v>
      </c>
      <c r="D86" s="65">
        <v>0</v>
      </c>
      <c r="E86" s="66"/>
    </row>
    <row r="87" spans="1:5" ht="14.25" customHeight="1" x14ac:dyDescent="0.25">
      <c r="A87" s="24"/>
      <c r="B87" s="11" t="s">
        <v>103</v>
      </c>
      <c r="C87" s="11" t="s">
        <v>101</v>
      </c>
      <c r="D87" s="65">
        <v>0</v>
      </c>
      <c r="E87" s="66"/>
    </row>
    <row r="88" spans="1:5" ht="14.25" customHeight="1" x14ac:dyDescent="0.25">
      <c r="A88" s="30"/>
      <c r="B88" s="11" t="s">
        <v>104</v>
      </c>
      <c r="C88" s="11" t="s">
        <v>7</v>
      </c>
      <c r="D88" s="65">
        <v>0</v>
      </c>
      <c r="E88" s="66"/>
    </row>
    <row r="89" spans="1:5" ht="16.5" customHeight="1" x14ac:dyDescent="0.25">
      <c r="A89" s="67" t="s">
        <v>105</v>
      </c>
      <c r="B89" s="68"/>
      <c r="C89" s="68"/>
      <c r="D89" s="68"/>
      <c r="E89" s="69"/>
    </row>
    <row r="90" spans="1:5" ht="16.5" customHeight="1" x14ac:dyDescent="0.25">
      <c r="A90" s="31">
        <v>1</v>
      </c>
      <c r="B90" s="21" t="s">
        <v>106</v>
      </c>
      <c r="C90" s="21" t="s">
        <v>107</v>
      </c>
      <c r="D90" s="32">
        <v>0</v>
      </c>
      <c r="E90" s="33"/>
    </row>
    <row r="91" spans="1:5" ht="16.5" customHeight="1" x14ac:dyDescent="0.25">
      <c r="A91" s="31">
        <v>2</v>
      </c>
      <c r="B91" s="21" t="s">
        <v>108</v>
      </c>
      <c r="C91" s="21" t="s">
        <v>107</v>
      </c>
      <c r="D91" s="32">
        <v>0</v>
      </c>
      <c r="E91" s="33"/>
    </row>
    <row r="92" spans="1:5" ht="16.5" customHeight="1" x14ac:dyDescent="0.25">
      <c r="A92" s="31">
        <v>3</v>
      </c>
      <c r="B92" s="21" t="s">
        <v>109</v>
      </c>
      <c r="C92" s="21" t="s">
        <v>107</v>
      </c>
      <c r="D92" s="34"/>
      <c r="E92" s="33"/>
    </row>
    <row r="93" spans="1:5" ht="16.5" customHeight="1" x14ac:dyDescent="0.25">
      <c r="A93" s="31">
        <v>4</v>
      </c>
      <c r="B93" s="21" t="s">
        <v>110</v>
      </c>
      <c r="C93" s="21" t="s">
        <v>107</v>
      </c>
      <c r="D93" s="32" t="s">
        <v>111</v>
      </c>
      <c r="E93" s="33"/>
    </row>
    <row r="94" spans="1:5" ht="16.5" customHeight="1" x14ac:dyDescent="0.25">
      <c r="A94" s="31">
        <v>5</v>
      </c>
      <c r="B94" s="21" t="s">
        <v>112</v>
      </c>
      <c r="C94" s="21" t="s">
        <v>107</v>
      </c>
      <c r="D94" s="32" t="s">
        <v>111</v>
      </c>
      <c r="E94" s="33"/>
    </row>
    <row r="95" spans="1:5" ht="16.5" customHeight="1" x14ac:dyDescent="0.25">
      <c r="A95" s="31">
        <v>6</v>
      </c>
      <c r="B95" s="21" t="s">
        <v>113</v>
      </c>
      <c r="C95" s="21" t="s">
        <v>107</v>
      </c>
      <c r="D95" s="34"/>
      <c r="E95" s="33"/>
    </row>
    <row r="96" spans="1:5" ht="16.5" customHeight="1" x14ac:dyDescent="0.25">
      <c r="A96" s="67" t="s">
        <v>114</v>
      </c>
      <c r="B96" s="68"/>
      <c r="C96" s="68"/>
      <c r="D96" s="68"/>
      <c r="E96" s="69"/>
    </row>
    <row r="97" spans="1:6" ht="16.5" customHeight="1" x14ac:dyDescent="0.25">
      <c r="A97" s="31">
        <v>1</v>
      </c>
      <c r="B97" s="21" t="s">
        <v>115</v>
      </c>
      <c r="C97" s="21" t="s">
        <v>116</v>
      </c>
      <c r="D97" s="32">
        <v>2</v>
      </c>
      <c r="E97" s="33"/>
    </row>
    <row r="98" spans="1:6" ht="16.5" customHeight="1" x14ac:dyDescent="0.25">
      <c r="A98" s="31">
        <v>2</v>
      </c>
      <c r="B98" s="21" t="s">
        <v>117</v>
      </c>
      <c r="C98" s="21" t="s">
        <v>116</v>
      </c>
      <c r="D98" s="32">
        <v>2</v>
      </c>
      <c r="E98" s="33"/>
    </row>
    <row r="99" spans="1:6" ht="16.5" customHeight="1" x14ac:dyDescent="0.25">
      <c r="A99" s="31">
        <v>3</v>
      </c>
      <c r="B99" s="21" t="s">
        <v>118</v>
      </c>
      <c r="C99" s="21" t="s">
        <v>116</v>
      </c>
      <c r="D99" s="32" t="s">
        <v>111</v>
      </c>
      <c r="E99" s="33"/>
    </row>
    <row r="100" spans="1:6" ht="16.5" customHeight="1" x14ac:dyDescent="0.25">
      <c r="A100" s="31">
        <v>4</v>
      </c>
      <c r="B100" s="21" t="s">
        <v>119</v>
      </c>
      <c r="C100" s="21" t="s">
        <v>107</v>
      </c>
      <c r="D100" s="32">
        <v>2322.21</v>
      </c>
      <c r="E100" s="33"/>
    </row>
    <row r="101" spans="1:6" ht="16.5" customHeight="1" x14ac:dyDescent="0.25">
      <c r="A101" s="70" t="s">
        <v>120</v>
      </c>
      <c r="B101" s="71"/>
      <c r="C101" s="71"/>
      <c r="D101" s="71"/>
      <c r="E101" s="72"/>
    </row>
    <row r="102" spans="1:6" ht="16.5" customHeight="1" x14ac:dyDescent="0.25">
      <c r="A102" s="31">
        <v>1</v>
      </c>
      <c r="B102" s="21" t="s">
        <v>121</v>
      </c>
      <c r="C102" s="21" t="s">
        <v>116</v>
      </c>
      <c r="D102" s="35"/>
      <c r="E102" s="33"/>
    </row>
    <row r="103" spans="1:6" ht="16.5" customHeight="1" x14ac:dyDescent="0.25">
      <c r="A103" s="31">
        <v>2</v>
      </c>
      <c r="B103" s="21" t="s">
        <v>122</v>
      </c>
      <c r="C103" s="21" t="s">
        <v>116</v>
      </c>
      <c r="D103" s="35"/>
      <c r="E103" s="33"/>
    </row>
    <row r="104" spans="1:6" ht="24.75" customHeight="1" x14ac:dyDescent="0.25">
      <c r="A104" s="31">
        <v>3</v>
      </c>
      <c r="B104" s="21" t="s">
        <v>123</v>
      </c>
      <c r="C104" s="21" t="s">
        <v>107</v>
      </c>
      <c r="D104" s="35"/>
      <c r="E104" s="33"/>
    </row>
    <row r="105" spans="1:6" ht="16.5" customHeight="1" x14ac:dyDescent="0.25">
      <c r="A105" s="4"/>
      <c r="B105" s="36"/>
      <c r="C105" s="36"/>
      <c r="D105" s="37"/>
      <c r="E105" s="37"/>
    </row>
    <row r="106" spans="1:6" ht="16.5" customHeight="1" x14ac:dyDescent="0.25">
      <c r="A106" s="61" t="s">
        <v>136</v>
      </c>
      <c r="B106" s="62"/>
      <c r="C106" s="62"/>
      <c r="D106" s="62"/>
      <c r="E106" s="62"/>
      <c r="F106" s="62"/>
    </row>
    <row r="107" spans="1:6" ht="16.5" customHeight="1" x14ac:dyDescent="0.25">
      <c r="A107" s="4"/>
      <c r="B107" s="36"/>
      <c r="C107" s="36"/>
      <c r="D107" s="37"/>
      <c r="E107" s="37"/>
    </row>
    <row r="108" spans="1:6" ht="16.5" customHeight="1" x14ac:dyDescent="0.25">
      <c r="A108" s="61" t="s">
        <v>135</v>
      </c>
      <c r="B108" s="62"/>
      <c r="C108" s="62"/>
      <c r="D108" s="62"/>
      <c r="E108" s="62"/>
      <c r="F108" s="62"/>
    </row>
    <row r="109" spans="1:6" ht="16.5" customHeight="1" x14ac:dyDescent="0.25">
      <c r="A109" s="4"/>
      <c r="B109" s="36"/>
      <c r="C109" s="36"/>
      <c r="D109" s="37"/>
      <c r="E109" s="37"/>
    </row>
    <row r="110" spans="1:6" ht="16.5" customHeight="1" x14ac:dyDescent="0.25">
      <c r="A110" s="4"/>
      <c r="B110" s="36"/>
      <c r="C110" s="36"/>
      <c r="D110" s="37"/>
      <c r="E110" s="37"/>
    </row>
    <row r="111" spans="1:6" ht="16.5" customHeight="1" x14ac:dyDescent="0.25">
      <c r="A111" s="4"/>
      <c r="B111" s="36"/>
      <c r="C111" s="36"/>
      <c r="D111" s="37"/>
      <c r="E111" s="37"/>
    </row>
    <row r="112" spans="1:6" ht="16.5" customHeight="1" x14ac:dyDescent="0.25">
      <c r="A112" s="4"/>
      <c r="B112" s="36"/>
      <c r="C112" s="36"/>
      <c r="D112" s="37"/>
      <c r="E112" s="37"/>
    </row>
    <row r="113" spans="1:5" ht="16.5" customHeight="1" x14ac:dyDescent="0.25">
      <c r="A113" s="4"/>
      <c r="B113" s="36"/>
      <c r="C113" s="36"/>
      <c r="D113" s="37"/>
      <c r="E113" s="37"/>
    </row>
    <row r="114" spans="1:5" ht="16.5" customHeight="1" x14ac:dyDescent="0.25">
      <c r="A114" s="4"/>
      <c r="B114" s="36"/>
      <c r="C114" s="36"/>
      <c r="D114" s="37"/>
      <c r="E114" s="37"/>
    </row>
    <row r="115" spans="1:5" ht="16.5" customHeight="1" x14ac:dyDescent="0.25">
      <c r="A115" s="4"/>
      <c r="B115" s="36"/>
      <c r="C115" s="36"/>
      <c r="D115" s="37"/>
      <c r="E115" s="37"/>
    </row>
    <row r="116" spans="1:5" ht="16.5" customHeight="1" x14ac:dyDescent="0.25">
      <c r="A116" s="4"/>
      <c r="B116" s="36"/>
      <c r="C116" s="36"/>
      <c r="D116" s="37"/>
      <c r="E116" s="37"/>
    </row>
    <row r="117" spans="1:5" ht="16.5" customHeight="1" x14ac:dyDescent="0.25">
      <c r="A117" s="4"/>
      <c r="B117" s="36"/>
      <c r="C117" s="36"/>
      <c r="D117" s="37"/>
      <c r="E117" s="37"/>
    </row>
    <row r="118" spans="1:5" ht="16.5" customHeight="1" x14ac:dyDescent="0.25">
      <c r="A118" s="4"/>
      <c r="B118" s="36"/>
      <c r="C118" s="36"/>
      <c r="D118" s="37"/>
      <c r="E118" s="37"/>
    </row>
    <row r="119" spans="1:5" ht="16.5" customHeight="1" x14ac:dyDescent="0.25">
      <c r="A119" s="4"/>
      <c r="B119" s="36"/>
      <c r="C119" s="36"/>
      <c r="D119" s="37"/>
      <c r="E119" s="37"/>
    </row>
    <row r="120" spans="1:5" ht="16.5" customHeight="1" x14ac:dyDescent="0.25">
      <c r="A120" s="4"/>
      <c r="B120" s="36"/>
      <c r="C120" s="36"/>
      <c r="D120" s="37"/>
      <c r="E120" s="37"/>
    </row>
    <row r="121" spans="1:5" ht="16.5" customHeight="1" x14ac:dyDescent="0.25">
      <c r="A121" s="4"/>
      <c r="B121" s="36"/>
      <c r="C121" s="36"/>
      <c r="D121" s="37"/>
      <c r="E121" s="37"/>
    </row>
    <row r="122" spans="1:5" ht="16.5" customHeight="1" x14ac:dyDescent="0.25">
      <c r="A122" s="4"/>
      <c r="B122" s="36"/>
      <c r="C122" s="36"/>
      <c r="D122" s="37"/>
      <c r="E122" s="37"/>
    </row>
    <row r="123" spans="1:5" ht="16.5" customHeight="1" x14ac:dyDescent="0.25">
      <c r="A123" s="4"/>
      <c r="B123" s="36"/>
      <c r="C123" s="36"/>
      <c r="D123" s="37"/>
      <c r="E123" s="37"/>
    </row>
    <row r="124" spans="1:5" ht="16.5" customHeight="1" x14ac:dyDescent="0.25">
      <c r="A124" s="4"/>
      <c r="B124" s="36"/>
      <c r="C124" s="36"/>
      <c r="D124" s="37"/>
      <c r="E124" s="37"/>
    </row>
    <row r="125" spans="1:5" ht="16.5" customHeight="1" x14ac:dyDescent="0.25">
      <c r="A125" s="4"/>
      <c r="B125" s="36"/>
      <c r="C125" s="36"/>
      <c r="D125" s="37"/>
      <c r="E125" s="37"/>
    </row>
    <row r="126" spans="1:5" ht="16.5" customHeight="1" x14ac:dyDescent="0.25">
      <c r="A126" s="4"/>
      <c r="B126" s="36"/>
      <c r="C126" s="36"/>
      <c r="D126" s="37"/>
      <c r="E126" s="37"/>
    </row>
    <row r="127" spans="1:5" ht="16.5" customHeight="1" x14ac:dyDescent="0.25">
      <c r="A127" s="4"/>
      <c r="B127" s="36"/>
      <c r="C127" s="36"/>
      <c r="D127" s="37"/>
      <c r="E127" s="37"/>
    </row>
    <row r="128" spans="1:5" ht="16.5" customHeight="1" x14ac:dyDescent="0.25">
      <c r="A128" s="4"/>
      <c r="B128" s="36"/>
      <c r="C128" s="36"/>
      <c r="D128" s="37"/>
      <c r="E128" s="37"/>
    </row>
    <row r="129" spans="1:5" ht="16.5" customHeight="1" x14ac:dyDescent="0.25">
      <c r="A129" s="4"/>
      <c r="B129" s="36"/>
      <c r="C129" s="36"/>
      <c r="D129" s="37"/>
      <c r="E129" s="37"/>
    </row>
    <row r="130" spans="1:5" ht="16.5" customHeight="1" x14ac:dyDescent="0.25">
      <c r="A130" s="4"/>
      <c r="B130" s="36"/>
      <c r="C130" s="36"/>
      <c r="D130" s="37"/>
      <c r="E130" s="37"/>
    </row>
    <row r="131" spans="1:5" ht="16.5" customHeight="1" x14ac:dyDescent="0.25">
      <c r="A131" s="4"/>
      <c r="B131" s="36"/>
      <c r="C131" s="36"/>
      <c r="D131" s="37"/>
      <c r="E131" s="37"/>
    </row>
    <row r="132" spans="1:5" ht="16.5" customHeight="1" x14ac:dyDescent="0.25">
      <c r="A132" s="4"/>
      <c r="B132" s="36"/>
      <c r="C132" s="36"/>
      <c r="D132" s="37"/>
      <c r="E132" s="37"/>
    </row>
    <row r="133" spans="1:5" ht="16.5" customHeight="1" x14ac:dyDescent="0.25">
      <c r="A133" s="4"/>
      <c r="B133" s="36"/>
      <c r="C133" s="36"/>
      <c r="D133" s="37"/>
      <c r="E133" s="37"/>
    </row>
    <row r="134" spans="1:5" ht="9.75" customHeight="1" x14ac:dyDescent="0.25"/>
    <row r="135" spans="1:5" x14ac:dyDescent="0.25">
      <c r="E135" s="38"/>
    </row>
  </sheetData>
  <mergeCells count="77">
    <mergeCell ref="B13:C13"/>
    <mergeCell ref="A1:F1"/>
    <mergeCell ref="A3:E3"/>
    <mergeCell ref="B4:C4"/>
    <mergeCell ref="B5:C5"/>
    <mergeCell ref="B6:C6"/>
    <mergeCell ref="A7:E7"/>
    <mergeCell ref="B8:C8"/>
    <mergeCell ref="B9:C9"/>
    <mergeCell ref="B10:C10"/>
    <mergeCell ref="B11:C11"/>
    <mergeCell ref="B12:C12"/>
    <mergeCell ref="A25:C25"/>
    <mergeCell ref="D25:E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E24"/>
    <mergeCell ref="A37:E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A36:C36"/>
    <mergeCell ref="B39:E39"/>
    <mergeCell ref="C40:C45"/>
    <mergeCell ref="D40:D45"/>
    <mergeCell ref="E40:E47"/>
    <mergeCell ref="C46:C47"/>
    <mergeCell ref="D46:D47"/>
    <mergeCell ref="C62:C64"/>
    <mergeCell ref="D62:D66"/>
    <mergeCell ref="E62:E66"/>
    <mergeCell ref="B48:E48"/>
    <mergeCell ref="D49:D51"/>
    <mergeCell ref="E49:E51"/>
    <mergeCell ref="B52:E52"/>
    <mergeCell ref="E53:E55"/>
    <mergeCell ref="B56:E56"/>
    <mergeCell ref="C57:C58"/>
    <mergeCell ref="D57:D58"/>
    <mergeCell ref="E57:E58"/>
    <mergeCell ref="B59:E59"/>
    <mergeCell ref="B61:E61"/>
    <mergeCell ref="D82:D83"/>
    <mergeCell ref="E82:E83"/>
    <mergeCell ref="B67:E67"/>
    <mergeCell ref="B68:E68"/>
    <mergeCell ref="D69:D70"/>
    <mergeCell ref="E69:E70"/>
    <mergeCell ref="B71:E71"/>
    <mergeCell ref="D72:D80"/>
    <mergeCell ref="E72:E80"/>
    <mergeCell ref="B81:E81"/>
    <mergeCell ref="A96:E96"/>
    <mergeCell ref="A101:E101"/>
    <mergeCell ref="A106:F106"/>
    <mergeCell ref="A108:F108"/>
    <mergeCell ref="B84:E84"/>
    <mergeCell ref="D85:E85"/>
    <mergeCell ref="D86:E86"/>
    <mergeCell ref="D87:E87"/>
    <mergeCell ref="D88:E88"/>
    <mergeCell ref="A89:E89"/>
  </mergeCells>
  <pageMargins left="0.7" right="0.7" top="0.75" bottom="0.75" header="0.3" footer="0.3"/>
  <pageSetup paperSize="9" scale="79" orientation="portrait" r:id="rId1"/>
  <rowBreaks count="1" manualBreakCount="1">
    <brk id="106" max="4" man="1"/>
  </rowBreaks>
  <colBreaks count="1" manualBreakCount="1">
    <brk id="5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6B8E8-34BF-4A1D-A27A-5ECBE708D249}">
  <sheetPr>
    <tabColor rgb="FF00B050"/>
  </sheetPr>
  <dimension ref="A1:I135"/>
  <sheetViews>
    <sheetView topLeftCell="A79" zoomScale="110" zoomScaleNormal="110" workbookViewId="0">
      <selection activeCell="G97" sqref="G97"/>
    </sheetView>
  </sheetViews>
  <sheetFormatPr defaultRowHeight="12.75" x14ac:dyDescent="0.25"/>
  <cols>
    <col min="1" max="1" width="6.42578125" style="1" customWidth="1"/>
    <col min="2" max="2" width="46.7109375" style="1" customWidth="1"/>
    <col min="3" max="3" width="22.7109375" style="1" customWidth="1"/>
    <col min="4" max="4" width="19.42578125" style="1" customWidth="1"/>
    <col min="5" max="5" width="14.7109375" style="1" customWidth="1"/>
    <col min="6" max="6" width="12.28515625" style="6" customWidth="1"/>
    <col min="7" max="7" width="11.5703125" style="1" customWidth="1"/>
    <col min="8" max="8" width="8.7109375" style="1" bestFit="1" customWidth="1"/>
    <col min="9" max="16384" width="9.140625" style="1"/>
  </cols>
  <sheetData>
    <row r="1" spans="1:6" ht="29.25" customHeight="1" x14ac:dyDescent="0.25">
      <c r="A1" s="61" t="s">
        <v>124</v>
      </c>
      <c r="B1" s="107"/>
      <c r="C1" s="107"/>
      <c r="D1" s="107"/>
      <c r="E1" s="107"/>
      <c r="F1" s="107"/>
    </row>
    <row r="2" spans="1:6" x14ac:dyDescent="0.25">
      <c r="A2" s="41"/>
      <c r="B2" s="3" t="s">
        <v>150</v>
      </c>
      <c r="C2" s="45"/>
      <c r="D2" s="45"/>
      <c r="E2" s="45"/>
      <c r="F2" s="5">
        <v>632.9</v>
      </c>
    </row>
    <row r="3" spans="1:6" ht="12" customHeight="1" x14ac:dyDescent="0.25">
      <c r="A3" s="95" t="s">
        <v>0</v>
      </c>
      <c r="B3" s="96"/>
      <c r="C3" s="96"/>
      <c r="D3" s="96"/>
      <c r="E3" s="97"/>
    </row>
    <row r="4" spans="1:6" ht="12.6" customHeight="1" x14ac:dyDescent="0.25">
      <c r="A4" s="7">
        <v>1</v>
      </c>
      <c r="B4" s="100" t="s">
        <v>1</v>
      </c>
      <c r="C4" s="101"/>
      <c r="D4" s="8" t="s">
        <v>127</v>
      </c>
      <c r="E4" s="9"/>
    </row>
    <row r="5" spans="1:6" ht="11.25" customHeight="1" x14ac:dyDescent="0.25">
      <c r="A5" s="7">
        <v>2</v>
      </c>
      <c r="B5" s="100" t="s">
        <v>3</v>
      </c>
      <c r="C5" s="101"/>
      <c r="D5" s="8" t="s">
        <v>126</v>
      </c>
      <c r="E5" s="39" t="s">
        <v>129</v>
      </c>
    </row>
    <row r="6" spans="1:6" ht="9.75" customHeight="1" x14ac:dyDescent="0.25">
      <c r="A6" s="7">
        <v>3</v>
      </c>
      <c r="B6" s="100" t="s">
        <v>4</v>
      </c>
      <c r="C6" s="101"/>
      <c r="D6" s="8" t="s">
        <v>128</v>
      </c>
      <c r="E6" s="9" t="s">
        <v>2</v>
      </c>
    </row>
    <row r="7" spans="1:6" ht="19.5" customHeight="1" x14ac:dyDescent="0.25">
      <c r="A7" s="95" t="s">
        <v>5</v>
      </c>
      <c r="B7" s="96"/>
      <c r="C7" s="96"/>
      <c r="D7" s="96"/>
      <c r="E7" s="97"/>
    </row>
    <row r="8" spans="1:6" ht="9.75" customHeight="1" x14ac:dyDescent="0.25">
      <c r="A8" s="7">
        <v>4</v>
      </c>
      <c r="B8" s="100" t="s">
        <v>6</v>
      </c>
      <c r="C8" s="101"/>
      <c r="D8" s="10">
        <v>0</v>
      </c>
      <c r="E8" s="11" t="s">
        <v>7</v>
      </c>
    </row>
    <row r="9" spans="1:6" ht="9.75" customHeight="1" x14ac:dyDescent="0.25">
      <c r="A9" s="7">
        <v>5</v>
      </c>
      <c r="B9" s="100" t="s">
        <v>8</v>
      </c>
      <c r="C9" s="101"/>
      <c r="D9" s="10">
        <v>0</v>
      </c>
      <c r="E9" s="12" t="s">
        <v>9</v>
      </c>
    </row>
    <row r="10" spans="1:6" ht="9.75" customHeight="1" x14ac:dyDescent="0.25">
      <c r="A10" s="7">
        <v>6</v>
      </c>
      <c r="B10" s="100" t="s">
        <v>10</v>
      </c>
      <c r="C10" s="101"/>
      <c r="D10" s="13">
        <v>9770.4500000000007</v>
      </c>
      <c r="E10" s="12" t="s">
        <v>9</v>
      </c>
    </row>
    <row r="11" spans="1:6" ht="9.75" customHeight="1" x14ac:dyDescent="0.25">
      <c r="A11" s="14">
        <v>7</v>
      </c>
      <c r="B11" s="92" t="s">
        <v>11</v>
      </c>
      <c r="C11" s="94"/>
      <c r="D11" s="15">
        <v>82099.92</v>
      </c>
      <c r="E11" s="9" t="s">
        <v>12</v>
      </c>
    </row>
    <row r="12" spans="1:6" ht="9.75" customHeight="1" x14ac:dyDescent="0.25">
      <c r="A12" s="7">
        <v>9</v>
      </c>
      <c r="B12" s="100" t="s">
        <v>132</v>
      </c>
      <c r="C12" s="101"/>
      <c r="D12" s="16">
        <f>D11-D13</f>
        <v>70605.931199999992</v>
      </c>
      <c r="E12" s="12" t="s">
        <v>9</v>
      </c>
    </row>
    <row r="13" spans="1:6" ht="9.75" customHeight="1" x14ac:dyDescent="0.25">
      <c r="A13" s="7">
        <v>10</v>
      </c>
      <c r="B13" s="100" t="s">
        <v>13</v>
      </c>
      <c r="C13" s="101"/>
      <c r="D13" s="16">
        <f>D11*14%</f>
        <v>11493.988800000001</v>
      </c>
      <c r="E13" s="12" t="s">
        <v>9</v>
      </c>
    </row>
    <row r="14" spans="1:6" ht="9.75" customHeight="1" x14ac:dyDescent="0.25">
      <c r="A14" s="14">
        <v>11</v>
      </c>
      <c r="B14" s="92" t="s">
        <v>14</v>
      </c>
      <c r="C14" s="94"/>
      <c r="D14" s="15">
        <v>82486.5</v>
      </c>
      <c r="E14" s="9" t="s">
        <v>12</v>
      </c>
    </row>
    <row r="15" spans="1:6" ht="9.75" customHeight="1" x14ac:dyDescent="0.25">
      <c r="A15" s="7">
        <v>12</v>
      </c>
      <c r="B15" s="100" t="s">
        <v>15</v>
      </c>
      <c r="C15" s="101"/>
      <c r="D15" s="17">
        <v>82486.5</v>
      </c>
      <c r="E15" s="12" t="s">
        <v>9</v>
      </c>
    </row>
    <row r="16" spans="1:6" ht="9.75" customHeight="1" x14ac:dyDescent="0.25">
      <c r="A16" s="7">
        <v>13</v>
      </c>
      <c r="B16" s="100" t="s">
        <v>16</v>
      </c>
      <c r="C16" s="101"/>
      <c r="D16" s="10">
        <v>0</v>
      </c>
      <c r="E16" s="12" t="s">
        <v>9</v>
      </c>
    </row>
    <row r="17" spans="1:9" ht="9.75" customHeight="1" x14ac:dyDescent="0.25">
      <c r="A17" s="7">
        <v>14</v>
      </c>
      <c r="B17" s="100" t="s">
        <v>17</v>
      </c>
      <c r="C17" s="101"/>
      <c r="D17" s="10">
        <v>0</v>
      </c>
      <c r="E17" s="12" t="s">
        <v>9</v>
      </c>
    </row>
    <row r="18" spans="1:9" ht="9.75" customHeight="1" x14ac:dyDescent="0.25">
      <c r="A18" s="7">
        <v>15</v>
      </c>
      <c r="B18" s="100" t="s">
        <v>18</v>
      </c>
      <c r="C18" s="101"/>
      <c r="D18" s="10">
        <v>0</v>
      </c>
      <c r="E18" s="12" t="s">
        <v>9</v>
      </c>
    </row>
    <row r="19" spans="1:9" ht="9.75" customHeight="1" x14ac:dyDescent="0.25">
      <c r="A19" s="7">
        <v>16</v>
      </c>
      <c r="B19" s="100" t="s">
        <v>19</v>
      </c>
      <c r="C19" s="101"/>
      <c r="D19" s="10">
        <v>0</v>
      </c>
      <c r="E19" s="12" t="s">
        <v>9</v>
      </c>
    </row>
    <row r="20" spans="1:9" ht="9.75" customHeight="1" x14ac:dyDescent="0.25">
      <c r="A20" s="14">
        <v>17</v>
      </c>
      <c r="B20" s="92" t="s">
        <v>20</v>
      </c>
      <c r="C20" s="94"/>
      <c r="D20" s="18">
        <f>D10+D11-D15</f>
        <v>9383.8699999999953</v>
      </c>
      <c r="E20" s="9" t="s">
        <v>12</v>
      </c>
    </row>
    <row r="21" spans="1:9" ht="9.75" customHeight="1" x14ac:dyDescent="0.25">
      <c r="A21" s="7">
        <v>18</v>
      </c>
      <c r="B21" s="100" t="s">
        <v>21</v>
      </c>
      <c r="C21" s="101"/>
      <c r="D21" s="12" t="s">
        <v>22</v>
      </c>
      <c r="E21" s="12" t="s">
        <v>9</v>
      </c>
    </row>
    <row r="22" spans="1:9" ht="9.75" customHeight="1" x14ac:dyDescent="0.25">
      <c r="A22" s="7">
        <v>19</v>
      </c>
      <c r="B22" s="100" t="s">
        <v>23</v>
      </c>
      <c r="C22" s="101"/>
      <c r="D22" s="12" t="s">
        <v>22</v>
      </c>
      <c r="E22" s="12" t="s">
        <v>9</v>
      </c>
    </row>
    <row r="23" spans="1:9" ht="13.7" customHeight="1" x14ac:dyDescent="0.25">
      <c r="A23" s="7">
        <v>20</v>
      </c>
      <c r="B23" s="100" t="s">
        <v>24</v>
      </c>
      <c r="C23" s="101"/>
      <c r="D23" s="17">
        <f>D20</f>
        <v>9383.8699999999953</v>
      </c>
      <c r="E23" s="12" t="s">
        <v>9</v>
      </c>
      <c r="H23" s="6"/>
    </row>
    <row r="24" spans="1:9" ht="12" customHeight="1" x14ac:dyDescent="0.25">
      <c r="A24" s="95" t="s">
        <v>25</v>
      </c>
      <c r="B24" s="96"/>
      <c r="C24" s="96"/>
      <c r="D24" s="96"/>
      <c r="E24" s="97"/>
      <c r="I24" s="1" t="s">
        <v>145</v>
      </c>
    </row>
    <row r="25" spans="1:9" ht="19.5" customHeight="1" x14ac:dyDescent="0.25">
      <c r="A25" s="90" t="s">
        <v>26</v>
      </c>
      <c r="B25" s="102"/>
      <c r="C25" s="91"/>
      <c r="D25" s="103" t="s">
        <v>27</v>
      </c>
      <c r="E25" s="104"/>
    </row>
    <row r="26" spans="1:9" ht="21.75" customHeight="1" x14ac:dyDescent="0.25">
      <c r="A26" s="19">
        <v>21</v>
      </c>
      <c r="B26" s="90" t="s">
        <v>28</v>
      </c>
      <c r="C26" s="98"/>
      <c r="D26" s="20">
        <f>D12*46.2%+4441.9</f>
        <v>37061.840214399999</v>
      </c>
      <c r="E26" s="21" t="s">
        <v>29</v>
      </c>
    </row>
    <row r="27" spans="1:9" ht="15.75" customHeight="1" x14ac:dyDescent="0.25">
      <c r="A27" s="19">
        <v>22</v>
      </c>
      <c r="B27" s="90" t="s">
        <v>130</v>
      </c>
      <c r="C27" s="91"/>
      <c r="D27" s="15">
        <f>D13</f>
        <v>11493.988800000001</v>
      </c>
      <c r="E27" s="21" t="s">
        <v>29</v>
      </c>
    </row>
    <row r="28" spans="1:9" ht="12" customHeight="1" x14ac:dyDescent="0.25">
      <c r="A28" s="19">
        <v>23</v>
      </c>
      <c r="B28" s="90" t="s">
        <v>30</v>
      </c>
      <c r="C28" s="91"/>
      <c r="D28" s="16">
        <f>D27*34%</f>
        <v>3907.9561920000006</v>
      </c>
      <c r="E28" s="21" t="s">
        <v>29</v>
      </c>
    </row>
    <row r="29" spans="1:9" ht="12" customHeight="1" x14ac:dyDescent="0.25">
      <c r="A29" s="19">
        <v>24</v>
      </c>
      <c r="B29" s="90" t="s">
        <v>31</v>
      </c>
      <c r="C29" s="91"/>
      <c r="D29" s="16">
        <f>D27*33%</f>
        <v>3793.0163040000007</v>
      </c>
      <c r="E29" s="21" t="s">
        <v>29</v>
      </c>
    </row>
    <row r="30" spans="1:9" ht="13.35" customHeight="1" x14ac:dyDescent="0.25">
      <c r="A30" s="19">
        <v>25</v>
      </c>
      <c r="B30" s="90" t="s">
        <v>32</v>
      </c>
      <c r="C30" s="91"/>
      <c r="D30" s="16">
        <f>D27*33%</f>
        <v>3793.0163040000007</v>
      </c>
      <c r="E30" s="21" t="s">
        <v>29</v>
      </c>
    </row>
    <row r="31" spans="1:9" ht="19.5" customHeight="1" x14ac:dyDescent="0.25">
      <c r="A31" s="19">
        <v>26</v>
      </c>
      <c r="B31" s="99" t="s">
        <v>33</v>
      </c>
      <c r="C31" s="98"/>
      <c r="D31" s="16">
        <f>D12*14%</f>
        <v>9884.830367999999</v>
      </c>
      <c r="E31" s="21" t="s">
        <v>29</v>
      </c>
    </row>
    <row r="32" spans="1:9" ht="14.45" customHeight="1" x14ac:dyDescent="0.25">
      <c r="A32" s="19">
        <v>27</v>
      </c>
      <c r="B32" s="90" t="s">
        <v>34</v>
      </c>
      <c r="C32" s="91"/>
      <c r="D32" s="16">
        <f>D12*21%</f>
        <v>14827.245551999998</v>
      </c>
      <c r="E32" s="21" t="s">
        <v>29</v>
      </c>
    </row>
    <row r="33" spans="1:7" ht="17.850000000000001" customHeight="1" x14ac:dyDescent="0.25">
      <c r="A33" s="19">
        <v>28</v>
      </c>
      <c r="B33" s="90" t="s">
        <v>35</v>
      </c>
      <c r="C33" s="91"/>
      <c r="D33" s="16">
        <f>D12*10%</f>
        <v>7060.5931199999995</v>
      </c>
      <c r="E33" s="21" t="s">
        <v>29</v>
      </c>
    </row>
    <row r="34" spans="1:7" ht="15.75" customHeight="1" x14ac:dyDescent="0.25">
      <c r="A34" s="19">
        <v>31</v>
      </c>
      <c r="B34" s="90" t="s">
        <v>131</v>
      </c>
      <c r="C34" s="91"/>
      <c r="D34" s="16">
        <v>1593.15</v>
      </c>
      <c r="E34" s="21" t="s">
        <v>29</v>
      </c>
    </row>
    <row r="35" spans="1:7" ht="15.75" customHeight="1" x14ac:dyDescent="0.25">
      <c r="A35" s="19">
        <v>32</v>
      </c>
      <c r="B35" s="90" t="s">
        <v>36</v>
      </c>
      <c r="C35" s="91"/>
      <c r="D35" s="16">
        <f>D12*0.8%</f>
        <v>564.84744959999989</v>
      </c>
      <c r="E35" s="21" t="s">
        <v>29</v>
      </c>
    </row>
    <row r="36" spans="1:7" ht="15" customHeight="1" x14ac:dyDescent="0.25">
      <c r="A36" s="92" t="s">
        <v>37</v>
      </c>
      <c r="B36" s="93"/>
      <c r="C36" s="94"/>
      <c r="D36" s="22">
        <f>D35+D34+D33+D32+D31+D27+D26</f>
        <v>82486.495503999991</v>
      </c>
      <c r="E36" s="23" t="s">
        <v>29</v>
      </c>
      <c r="G36" s="6"/>
    </row>
    <row r="37" spans="1:7" ht="17.100000000000001" customHeight="1" x14ac:dyDescent="0.25">
      <c r="A37" s="95" t="s">
        <v>38</v>
      </c>
      <c r="B37" s="96"/>
      <c r="C37" s="96"/>
      <c r="D37" s="96"/>
      <c r="E37" s="97"/>
    </row>
    <row r="38" spans="1:7" ht="39.75" customHeight="1" x14ac:dyDescent="0.25">
      <c r="A38" s="24"/>
      <c r="B38" s="25" t="s">
        <v>39</v>
      </c>
      <c r="C38" s="25" t="s">
        <v>40</v>
      </c>
      <c r="D38" s="25" t="s">
        <v>41</v>
      </c>
      <c r="E38" s="24" t="s">
        <v>42</v>
      </c>
    </row>
    <row r="39" spans="1:7" ht="22.7" customHeight="1" x14ac:dyDescent="0.25">
      <c r="A39" s="26">
        <v>25</v>
      </c>
      <c r="B39" s="80" t="s">
        <v>43</v>
      </c>
      <c r="C39" s="74"/>
      <c r="D39" s="74"/>
      <c r="E39" s="75"/>
    </row>
    <row r="40" spans="1:7" ht="41.1" customHeight="1" x14ac:dyDescent="0.25">
      <c r="A40" s="24"/>
      <c r="B40" s="11" t="s">
        <v>44</v>
      </c>
      <c r="C40" s="81" t="s">
        <v>45</v>
      </c>
      <c r="D40" s="81" t="s">
        <v>46</v>
      </c>
      <c r="E40" s="83">
        <f>D26/F2</f>
        <v>58.558761596460734</v>
      </c>
    </row>
    <row r="41" spans="1:7" ht="34.700000000000003" customHeight="1" x14ac:dyDescent="0.25">
      <c r="A41" s="24"/>
      <c r="B41" s="11" t="s">
        <v>47</v>
      </c>
      <c r="C41" s="85"/>
      <c r="D41" s="85"/>
      <c r="E41" s="87"/>
    </row>
    <row r="42" spans="1:7" ht="19.5" customHeight="1" x14ac:dyDescent="0.25">
      <c r="A42" s="24"/>
      <c r="B42" s="24" t="s">
        <v>48</v>
      </c>
      <c r="C42" s="85"/>
      <c r="D42" s="85"/>
      <c r="E42" s="87"/>
    </row>
    <row r="43" spans="1:7" ht="37.700000000000003" customHeight="1" x14ac:dyDescent="0.25">
      <c r="A43" s="24"/>
      <c r="B43" s="11" t="s">
        <v>49</v>
      </c>
      <c r="C43" s="85"/>
      <c r="D43" s="85"/>
      <c r="E43" s="87"/>
    </row>
    <row r="44" spans="1:7" ht="27.75" customHeight="1" x14ac:dyDescent="0.25">
      <c r="A44" s="24"/>
      <c r="B44" s="24" t="s">
        <v>50</v>
      </c>
      <c r="C44" s="85"/>
      <c r="D44" s="85"/>
      <c r="E44" s="87"/>
    </row>
    <row r="45" spans="1:7" ht="20.25" customHeight="1" x14ac:dyDescent="0.25">
      <c r="A45" s="24"/>
      <c r="B45" s="24" t="s">
        <v>51</v>
      </c>
      <c r="C45" s="85"/>
      <c r="D45" s="85"/>
      <c r="E45" s="87"/>
    </row>
    <row r="46" spans="1:7" ht="25.35" customHeight="1" x14ac:dyDescent="0.25">
      <c r="A46" s="24"/>
      <c r="B46" s="11" t="s">
        <v>52</v>
      </c>
      <c r="C46" s="88"/>
      <c r="D46" s="88"/>
      <c r="E46" s="87"/>
    </row>
    <row r="47" spans="1:7" ht="26.45" customHeight="1" x14ac:dyDescent="0.25">
      <c r="A47" s="24"/>
      <c r="B47" s="11" t="s">
        <v>53</v>
      </c>
      <c r="C47" s="89"/>
      <c r="D47" s="89"/>
      <c r="E47" s="84"/>
    </row>
    <row r="48" spans="1:7" ht="18.2" customHeight="1" x14ac:dyDescent="0.25">
      <c r="A48" s="26">
        <v>26</v>
      </c>
      <c r="B48" s="80" t="s">
        <v>54</v>
      </c>
      <c r="C48" s="74"/>
      <c r="D48" s="74"/>
      <c r="E48" s="75"/>
    </row>
    <row r="49" spans="1:5" ht="19.5" customHeight="1" x14ac:dyDescent="0.25">
      <c r="A49" s="24"/>
      <c r="B49" s="24" t="s">
        <v>55</v>
      </c>
      <c r="C49" s="11" t="s">
        <v>45</v>
      </c>
      <c r="D49" s="81" t="s">
        <v>46</v>
      </c>
      <c r="E49" s="83">
        <f>D27/F2</f>
        <v>18.160829198925583</v>
      </c>
    </row>
    <row r="50" spans="1:5" ht="30.75" customHeight="1" x14ac:dyDescent="0.25">
      <c r="A50" s="24"/>
      <c r="B50" s="11" t="s">
        <v>56</v>
      </c>
      <c r="C50" s="11" t="s">
        <v>57</v>
      </c>
      <c r="D50" s="85"/>
      <c r="E50" s="87"/>
    </row>
    <row r="51" spans="1:5" ht="17.100000000000001" customHeight="1" x14ac:dyDescent="0.25">
      <c r="A51" s="24"/>
      <c r="B51" s="11" t="s">
        <v>58</v>
      </c>
      <c r="C51" s="11" t="s">
        <v>45</v>
      </c>
      <c r="D51" s="82"/>
      <c r="E51" s="84"/>
    </row>
    <row r="52" spans="1:5" ht="14.45" customHeight="1" x14ac:dyDescent="0.25">
      <c r="A52" s="26">
        <v>27</v>
      </c>
      <c r="B52" s="80" t="s">
        <v>59</v>
      </c>
      <c r="C52" s="74"/>
      <c r="D52" s="74"/>
      <c r="E52" s="75"/>
    </row>
    <row r="53" spans="1:5" ht="20.25" customHeight="1" x14ac:dyDescent="0.25">
      <c r="A53" s="24"/>
      <c r="B53" s="11" t="s">
        <v>60</v>
      </c>
      <c r="C53" s="11" t="s">
        <v>61</v>
      </c>
      <c r="D53" s="11" t="s">
        <v>46</v>
      </c>
      <c r="E53" s="83">
        <f>D28/F2</f>
        <v>6.1746819276346985</v>
      </c>
    </row>
    <row r="54" spans="1:5" ht="20.25" customHeight="1" x14ac:dyDescent="0.25">
      <c r="A54" s="24"/>
      <c r="B54" s="11" t="s">
        <v>62</v>
      </c>
      <c r="C54" s="11" t="s">
        <v>61</v>
      </c>
      <c r="D54" s="11" t="s">
        <v>46</v>
      </c>
      <c r="E54" s="87"/>
    </row>
    <row r="55" spans="1:5" ht="20.25" customHeight="1" x14ac:dyDescent="0.25">
      <c r="A55" s="24"/>
      <c r="B55" s="24" t="s">
        <v>63</v>
      </c>
      <c r="C55" s="11" t="s">
        <v>61</v>
      </c>
      <c r="D55" s="11" t="s">
        <v>46</v>
      </c>
      <c r="E55" s="84"/>
    </row>
    <row r="56" spans="1:5" ht="13.35" customHeight="1" x14ac:dyDescent="0.25">
      <c r="A56" s="26">
        <v>28</v>
      </c>
      <c r="B56" s="80" t="s">
        <v>64</v>
      </c>
      <c r="C56" s="74"/>
      <c r="D56" s="74"/>
      <c r="E56" s="75"/>
    </row>
    <row r="57" spans="1:5" ht="21.6" customHeight="1" x14ac:dyDescent="0.25">
      <c r="A57" s="24"/>
      <c r="B57" s="11" t="s">
        <v>65</v>
      </c>
      <c r="C57" s="81" t="s">
        <v>66</v>
      </c>
      <c r="D57" s="81" t="s">
        <v>46</v>
      </c>
      <c r="E57" s="83">
        <f>D29/F2</f>
        <v>5.9930736356454428</v>
      </c>
    </row>
    <row r="58" spans="1:5" ht="21.6" customHeight="1" x14ac:dyDescent="0.25">
      <c r="A58" s="24"/>
      <c r="B58" s="11" t="s">
        <v>67</v>
      </c>
      <c r="C58" s="82"/>
      <c r="D58" s="82"/>
      <c r="E58" s="84"/>
    </row>
    <row r="59" spans="1:5" ht="15" customHeight="1" x14ac:dyDescent="0.25">
      <c r="A59" s="27">
        <v>29</v>
      </c>
      <c r="B59" s="80" t="s">
        <v>68</v>
      </c>
      <c r="C59" s="74"/>
      <c r="D59" s="74"/>
      <c r="E59" s="75"/>
    </row>
    <row r="60" spans="1:5" ht="36.6" customHeight="1" x14ac:dyDescent="0.25">
      <c r="A60" s="24"/>
      <c r="B60" s="11" t="s">
        <v>69</v>
      </c>
      <c r="C60" s="11" t="s">
        <v>70</v>
      </c>
      <c r="D60" s="11" t="s">
        <v>46</v>
      </c>
      <c r="E60" s="28">
        <f>D30/F2</f>
        <v>5.9930736356454428</v>
      </c>
    </row>
    <row r="61" spans="1:5" ht="16.5" customHeight="1" x14ac:dyDescent="0.25">
      <c r="A61" s="27">
        <v>30</v>
      </c>
      <c r="B61" s="80" t="s">
        <v>71</v>
      </c>
      <c r="C61" s="74"/>
      <c r="D61" s="74"/>
      <c r="E61" s="75"/>
    </row>
    <row r="62" spans="1:5" ht="30.75" customHeight="1" x14ac:dyDescent="0.25">
      <c r="A62" s="24"/>
      <c r="B62" s="11" t="s">
        <v>72</v>
      </c>
      <c r="C62" s="81" t="s">
        <v>73</v>
      </c>
      <c r="D62" s="81" t="s">
        <v>74</v>
      </c>
      <c r="E62" s="83">
        <f>D31/F2</f>
        <v>15.618313111075999</v>
      </c>
    </row>
    <row r="63" spans="1:5" ht="22.7" customHeight="1" x14ac:dyDescent="0.25">
      <c r="A63" s="24"/>
      <c r="B63" s="11" t="s">
        <v>75</v>
      </c>
      <c r="C63" s="85"/>
      <c r="D63" s="85"/>
      <c r="E63" s="87"/>
    </row>
    <row r="64" spans="1:5" ht="22.7" customHeight="1" x14ac:dyDescent="0.25">
      <c r="A64" s="24"/>
      <c r="B64" s="11" t="s">
        <v>76</v>
      </c>
      <c r="C64" s="82"/>
      <c r="D64" s="85"/>
      <c r="E64" s="87"/>
    </row>
    <row r="65" spans="1:5" ht="22.7" customHeight="1" x14ac:dyDescent="0.25">
      <c r="A65" s="24"/>
      <c r="B65" s="11" t="s">
        <v>77</v>
      </c>
      <c r="C65" s="25" t="s">
        <v>78</v>
      </c>
      <c r="D65" s="85"/>
      <c r="E65" s="87"/>
    </row>
    <row r="66" spans="1:5" ht="29.45" customHeight="1" x14ac:dyDescent="0.25">
      <c r="A66" s="24"/>
      <c r="B66" s="11" t="s">
        <v>72</v>
      </c>
      <c r="C66" s="29" t="s">
        <v>79</v>
      </c>
      <c r="D66" s="82"/>
      <c r="E66" s="84"/>
    </row>
    <row r="67" spans="1:5" ht="16.5" customHeight="1" x14ac:dyDescent="0.25">
      <c r="A67" s="27">
        <v>31</v>
      </c>
      <c r="B67" s="80" t="s">
        <v>71</v>
      </c>
      <c r="C67" s="74"/>
      <c r="D67" s="74"/>
      <c r="E67" s="75"/>
    </row>
    <row r="68" spans="1:5" ht="17.100000000000001" customHeight="1" x14ac:dyDescent="0.25">
      <c r="A68" s="26">
        <v>31</v>
      </c>
      <c r="B68" s="80" t="s">
        <v>80</v>
      </c>
      <c r="C68" s="74"/>
      <c r="D68" s="74"/>
      <c r="E68" s="75"/>
    </row>
    <row r="69" spans="1:5" ht="15" customHeight="1" x14ac:dyDescent="0.25">
      <c r="A69" s="24"/>
      <c r="B69" s="11" t="s">
        <v>81</v>
      </c>
      <c r="C69" s="40" t="s">
        <v>147</v>
      </c>
      <c r="D69" s="81" t="s">
        <v>46</v>
      </c>
      <c r="E69" s="83">
        <f>D35/F2</f>
        <v>0.89247503491862834</v>
      </c>
    </row>
    <row r="70" spans="1:5" ht="16.5" customHeight="1" x14ac:dyDescent="0.25">
      <c r="A70" s="24"/>
      <c r="B70" s="11" t="s">
        <v>83</v>
      </c>
      <c r="C70" s="11" t="s">
        <v>146</v>
      </c>
      <c r="D70" s="82"/>
      <c r="E70" s="84"/>
    </row>
    <row r="71" spans="1:5" ht="16.5" customHeight="1" x14ac:dyDescent="0.25">
      <c r="A71" s="26">
        <v>32</v>
      </c>
      <c r="B71" s="80" t="s">
        <v>84</v>
      </c>
      <c r="C71" s="74"/>
      <c r="D71" s="74"/>
      <c r="E71" s="75"/>
    </row>
    <row r="72" spans="1:5" ht="22.7" customHeight="1" x14ac:dyDescent="0.25">
      <c r="A72" s="24"/>
      <c r="B72" s="11" t="s">
        <v>85</v>
      </c>
      <c r="C72" s="25" t="s">
        <v>86</v>
      </c>
      <c r="D72" s="81" t="s">
        <v>46</v>
      </c>
      <c r="E72" s="78">
        <f>D32/F2</f>
        <v>23.427469666613998</v>
      </c>
    </row>
    <row r="73" spans="1:5" ht="14.45" customHeight="1" x14ac:dyDescent="0.25">
      <c r="A73" s="24"/>
      <c r="B73" s="11" t="s">
        <v>87</v>
      </c>
      <c r="C73" s="25" t="s">
        <v>86</v>
      </c>
      <c r="D73" s="85"/>
      <c r="E73" s="79"/>
    </row>
    <row r="74" spans="1:5" ht="16.5" customHeight="1" x14ac:dyDescent="0.25">
      <c r="A74" s="24"/>
      <c r="B74" s="11" t="s">
        <v>88</v>
      </c>
      <c r="C74" s="25" t="s">
        <v>86</v>
      </c>
      <c r="D74" s="85"/>
      <c r="E74" s="79"/>
    </row>
    <row r="75" spans="1:5" ht="11.25" customHeight="1" x14ac:dyDescent="0.25">
      <c r="A75" s="24"/>
      <c r="B75" s="11" t="s">
        <v>89</v>
      </c>
      <c r="C75" s="25" t="s">
        <v>86</v>
      </c>
      <c r="D75" s="85"/>
      <c r="E75" s="79"/>
    </row>
    <row r="76" spans="1:5" ht="21.95" customHeight="1" x14ac:dyDescent="0.25">
      <c r="A76" s="24"/>
      <c r="B76" s="11" t="s">
        <v>90</v>
      </c>
      <c r="C76" s="25" t="s">
        <v>86</v>
      </c>
      <c r="D76" s="85"/>
      <c r="E76" s="79"/>
    </row>
    <row r="77" spans="1:5" ht="29.45" customHeight="1" x14ac:dyDescent="0.25">
      <c r="A77" s="24"/>
      <c r="B77" s="11" t="s">
        <v>91</v>
      </c>
      <c r="C77" s="25" t="s">
        <v>86</v>
      </c>
      <c r="D77" s="85"/>
      <c r="E77" s="79"/>
    </row>
    <row r="78" spans="1:5" ht="20.25" customHeight="1" x14ac:dyDescent="0.25">
      <c r="A78" s="24"/>
      <c r="B78" s="11" t="s">
        <v>92</v>
      </c>
      <c r="C78" s="25" t="s">
        <v>86</v>
      </c>
      <c r="D78" s="85"/>
      <c r="E78" s="79"/>
    </row>
    <row r="79" spans="1:5" ht="20.25" customHeight="1" x14ac:dyDescent="0.25">
      <c r="A79" s="24"/>
      <c r="B79" s="24" t="s">
        <v>93</v>
      </c>
      <c r="C79" s="25" t="s">
        <v>86</v>
      </c>
      <c r="D79" s="85"/>
      <c r="E79" s="79"/>
    </row>
    <row r="80" spans="1:5" ht="15" customHeight="1" x14ac:dyDescent="0.25">
      <c r="A80" s="24"/>
      <c r="B80" s="11" t="s">
        <v>94</v>
      </c>
      <c r="C80" s="25" t="s">
        <v>95</v>
      </c>
      <c r="D80" s="82"/>
      <c r="E80" s="86"/>
    </row>
    <row r="81" spans="1:5" ht="12.6" customHeight="1" x14ac:dyDescent="0.25">
      <c r="A81" s="26">
        <v>37</v>
      </c>
      <c r="B81" s="73" t="s">
        <v>133</v>
      </c>
      <c r="C81" s="74"/>
      <c r="D81" s="74"/>
      <c r="E81" s="75"/>
    </row>
    <row r="82" spans="1:5" ht="37.700000000000003" customHeight="1" x14ac:dyDescent="0.25">
      <c r="A82" s="24"/>
      <c r="B82" s="11" t="s">
        <v>134</v>
      </c>
      <c r="C82" s="25" t="s">
        <v>97</v>
      </c>
      <c r="D82" s="76" t="s">
        <v>96</v>
      </c>
      <c r="E82" s="78">
        <f>D34/F2</f>
        <v>2.5172223100015803</v>
      </c>
    </row>
    <row r="83" spans="1:5" ht="23.25" customHeight="1" x14ac:dyDescent="0.25">
      <c r="A83" s="24"/>
      <c r="B83" s="40" t="s">
        <v>134</v>
      </c>
      <c r="C83" s="25" t="s">
        <v>98</v>
      </c>
      <c r="D83" s="77"/>
      <c r="E83" s="79"/>
    </row>
    <row r="84" spans="1:5" ht="9.75" customHeight="1" x14ac:dyDescent="0.25">
      <c r="A84" s="26">
        <v>38</v>
      </c>
      <c r="B84" s="80" t="s">
        <v>99</v>
      </c>
      <c r="C84" s="74"/>
      <c r="D84" s="74"/>
      <c r="E84" s="75"/>
    </row>
    <row r="85" spans="1:5" ht="14.25" customHeight="1" x14ac:dyDescent="0.25">
      <c r="A85" s="24"/>
      <c r="B85" s="11" t="s">
        <v>100</v>
      </c>
      <c r="C85" s="11" t="s">
        <v>101</v>
      </c>
      <c r="D85" s="65">
        <v>0</v>
      </c>
      <c r="E85" s="66"/>
    </row>
    <row r="86" spans="1:5" ht="14.25" customHeight="1" x14ac:dyDescent="0.25">
      <c r="A86" s="24"/>
      <c r="B86" s="11" t="s">
        <v>102</v>
      </c>
      <c r="C86" s="11" t="s">
        <v>101</v>
      </c>
      <c r="D86" s="65">
        <v>0</v>
      </c>
      <c r="E86" s="66"/>
    </row>
    <row r="87" spans="1:5" ht="14.25" customHeight="1" x14ac:dyDescent="0.25">
      <c r="A87" s="24"/>
      <c r="B87" s="11" t="s">
        <v>103</v>
      </c>
      <c r="C87" s="11" t="s">
        <v>101</v>
      </c>
      <c r="D87" s="65">
        <v>0</v>
      </c>
      <c r="E87" s="66"/>
    </row>
    <row r="88" spans="1:5" ht="14.25" customHeight="1" x14ac:dyDescent="0.25">
      <c r="A88" s="44"/>
      <c r="B88" s="11" t="s">
        <v>104</v>
      </c>
      <c r="C88" s="11" t="s">
        <v>7</v>
      </c>
      <c r="D88" s="65">
        <v>0</v>
      </c>
      <c r="E88" s="66"/>
    </row>
    <row r="89" spans="1:5" ht="16.5" customHeight="1" x14ac:dyDescent="0.25">
      <c r="A89" s="67" t="s">
        <v>105</v>
      </c>
      <c r="B89" s="68"/>
      <c r="C89" s="68"/>
      <c r="D89" s="68"/>
      <c r="E89" s="69"/>
    </row>
    <row r="90" spans="1:5" ht="16.5" customHeight="1" x14ac:dyDescent="0.25">
      <c r="A90" s="31">
        <v>1</v>
      </c>
      <c r="B90" s="21" t="s">
        <v>106</v>
      </c>
      <c r="C90" s="21" t="s">
        <v>107</v>
      </c>
      <c r="D90" s="42">
        <v>0</v>
      </c>
      <c r="E90" s="33"/>
    </row>
    <row r="91" spans="1:5" ht="16.5" customHeight="1" x14ac:dyDescent="0.25">
      <c r="A91" s="31">
        <v>2</v>
      </c>
      <c r="B91" s="21" t="s">
        <v>108</v>
      </c>
      <c r="C91" s="21" t="s">
        <v>107</v>
      </c>
      <c r="D91" s="42">
        <v>0</v>
      </c>
      <c r="E91" s="33"/>
    </row>
    <row r="92" spans="1:5" ht="16.5" customHeight="1" x14ac:dyDescent="0.25">
      <c r="A92" s="31">
        <v>3</v>
      </c>
      <c r="B92" s="21" t="s">
        <v>109</v>
      </c>
      <c r="C92" s="21" t="s">
        <v>107</v>
      </c>
      <c r="D92" s="34"/>
      <c r="E92" s="33"/>
    </row>
    <row r="93" spans="1:5" ht="16.5" customHeight="1" x14ac:dyDescent="0.25">
      <c r="A93" s="31">
        <v>4</v>
      </c>
      <c r="B93" s="21" t="s">
        <v>110</v>
      </c>
      <c r="C93" s="21" t="s">
        <v>107</v>
      </c>
      <c r="D93" s="42" t="s">
        <v>111</v>
      </c>
      <c r="E93" s="33"/>
    </row>
    <row r="94" spans="1:5" ht="16.5" customHeight="1" x14ac:dyDescent="0.25">
      <c r="A94" s="31">
        <v>5</v>
      </c>
      <c r="B94" s="21" t="s">
        <v>112</v>
      </c>
      <c r="C94" s="21" t="s">
        <v>107</v>
      </c>
      <c r="D94" s="42" t="s">
        <v>111</v>
      </c>
      <c r="E94" s="33"/>
    </row>
    <row r="95" spans="1:5" ht="16.5" customHeight="1" x14ac:dyDescent="0.25">
      <c r="A95" s="31">
        <v>6</v>
      </c>
      <c r="B95" s="21" t="s">
        <v>113</v>
      </c>
      <c r="C95" s="21" t="s">
        <v>107</v>
      </c>
      <c r="D95" s="34"/>
      <c r="E95" s="33"/>
    </row>
    <row r="96" spans="1:5" ht="16.5" customHeight="1" x14ac:dyDescent="0.25">
      <c r="A96" s="67" t="s">
        <v>114</v>
      </c>
      <c r="B96" s="68"/>
      <c r="C96" s="68"/>
      <c r="D96" s="68"/>
      <c r="E96" s="69"/>
    </row>
    <row r="97" spans="1:6" ht="16.5" customHeight="1" x14ac:dyDescent="0.25">
      <c r="A97" s="31">
        <v>1</v>
      </c>
      <c r="B97" s="21" t="s">
        <v>115</v>
      </c>
      <c r="C97" s="21" t="s">
        <v>116</v>
      </c>
      <c r="D97" s="42">
        <v>2</v>
      </c>
      <c r="E97" s="33"/>
    </row>
    <row r="98" spans="1:6" ht="16.5" customHeight="1" x14ac:dyDescent="0.25">
      <c r="A98" s="31">
        <v>2</v>
      </c>
      <c r="B98" s="21" t="s">
        <v>117</v>
      </c>
      <c r="C98" s="21" t="s">
        <v>116</v>
      </c>
      <c r="D98" s="42">
        <v>2</v>
      </c>
      <c r="E98" s="33"/>
    </row>
    <row r="99" spans="1:6" ht="16.5" customHeight="1" x14ac:dyDescent="0.25">
      <c r="A99" s="31">
        <v>3</v>
      </c>
      <c r="B99" s="21" t="s">
        <v>118</v>
      </c>
      <c r="C99" s="21" t="s">
        <v>116</v>
      </c>
      <c r="D99" s="42" t="s">
        <v>111</v>
      </c>
      <c r="E99" s="33"/>
    </row>
    <row r="100" spans="1:6" ht="16.5" customHeight="1" x14ac:dyDescent="0.25">
      <c r="A100" s="31">
        <v>4</v>
      </c>
      <c r="B100" s="21" t="s">
        <v>119</v>
      </c>
      <c r="C100" s="21" t="s">
        <v>107</v>
      </c>
      <c r="D100" s="42">
        <v>2322.21</v>
      </c>
      <c r="E100" s="33"/>
    </row>
    <row r="101" spans="1:6" ht="16.5" customHeight="1" x14ac:dyDescent="0.25">
      <c r="A101" s="70" t="s">
        <v>120</v>
      </c>
      <c r="B101" s="71"/>
      <c r="C101" s="71"/>
      <c r="D101" s="71"/>
      <c r="E101" s="72"/>
    </row>
    <row r="102" spans="1:6" ht="16.5" customHeight="1" x14ac:dyDescent="0.25">
      <c r="A102" s="31">
        <v>1</v>
      </c>
      <c r="B102" s="21" t="s">
        <v>121</v>
      </c>
      <c r="C102" s="21" t="s">
        <v>116</v>
      </c>
      <c r="D102" s="43"/>
      <c r="E102" s="33"/>
    </row>
    <row r="103" spans="1:6" ht="16.5" customHeight="1" x14ac:dyDescent="0.25">
      <c r="A103" s="31">
        <v>2</v>
      </c>
      <c r="B103" s="21" t="s">
        <v>122</v>
      </c>
      <c r="C103" s="21" t="s">
        <v>116</v>
      </c>
      <c r="D103" s="43"/>
      <c r="E103" s="33"/>
    </row>
    <row r="104" spans="1:6" ht="24.75" customHeight="1" x14ac:dyDescent="0.25">
      <c r="A104" s="31">
        <v>3</v>
      </c>
      <c r="B104" s="21" t="s">
        <v>123</v>
      </c>
      <c r="C104" s="21" t="s">
        <v>107</v>
      </c>
      <c r="D104" s="43"/>
      <c r="E104" s="33"/>
    </row>
    <row r="105" spans="1:6" ht="16.5" customHeight="1" x14ac:dyDescent="0.25">
      <c r="A105" s="45"/>
      <c r="B105" s="36"/>
      <c r="C105" s="36"/>
      <c r="D105" s="37"/>
      <c r="E105" s="37"/>
    </row>
    <row r="106" spans="1:6" ht="16.5" customHeight="1" x14ac:dyDescent="0.25">
      <c r="A106" s="61" t="s">
        <v>136</v>
      </c>
      <c r="B106" s="62"/>
      <c r="C106" s="62"/>
      <c r="D106" s="62"/>
      <c r="E106" s="62"/>
      <c r="F106" s="62"/>
    </row>
    <row r="107" spans="1:6" ht="16.5" customHeight="1" x14ac:dyDescent="0.25">
      <c r="A107" s="45"/>
      <c r="B107" s="36"/>
      <c r="C107" s="36"/>
      <c r="D107" s="37"/>
      <c r="E107" s="37"/>
    </row>
    <row r="108" spans="1:6" ht="16.5" customHeight="1" x14ac:dyDescent="0.25">
      <c r="A108" s="61" t="s">
        <v>135</v>
      </c>
      <c r="B108" s="62"/>
      <c r="C108" s="62"/>
      <c r="D108" s="62"/>
      <c r="E108" s="62"/>
      <c r="F108" s="62"/>
    </row>
    <row r="109" spans="1:6" ht="16.5" customHeight="1" x14ac:dyDescent="0.25">
      <c r="A109" s="45"/>
      <c r="B109" s="36"/>
      <c r="C109" s="36"/>
      <c r="D109" s="37"/>
      <c r="E109" s="37"/>
    </row>
    <row r="110" spans="1:6" ht="16.5" customHeight="1" x14ac:dyDescent="0.25">
      <c r="A110" s="45"/>
      <c r="B110" s="36"/>
      <c r="C110" s="36"/>
      <c r="D110" s="37"/>
      <c r="E110" s="37"/>
    </row>
    <row r="111" spans="1:6" ht="16.5" customHeight="1" x14ac:dyDescent="0.25">
      <c r="A111" s="45"/>
      <c r="B111" s="36"/>
      <c r="C111" s="36"/>
      <c r="D111" s="37"/>
      <c r="E111" s="37"/>
    </row>
    <row r="112" spans="1:6" ht="16.5" customHeight="1" x14ac:dyDescent="0.25">
      <c r="A112" s="45"/>
      <c r="B112" s="36"/>
      <c r="C112" s="36"/>
      <c r="D112" s="37"/>
      <c r="E112" s="37"/>
    </row>
    <row r="113" spans="1:5" ht="16.5" customHeight="1" x14ac:dyDescent="0.25">
      <c r="A113" s="45"/>
      <c r="B113" s="36"/>
      <c r="C113" s="36"/>
      <c r="D113" s="37"/>
      <c r="E113" s="37"/>
    </row>
    <row r="114" spans="1:5" ht="16.5" customHeight="1" x14ac:dyDescent="0.25">
      <c r="A114" s="45"/>
      <c r="B114" s="36"/>
      <c r="C114" s="36"/>
      <c r="D114" s="37"/>
      <c r="E114" s="37"/>
    </row>
    <row r="115" spans="1:5" ht="16.5" customHeight="1" x14ac:dyDescent="0.25">
      <c r="A115" s="45"/>
      <c r="B115" s="36"/>
      <c r="C115" s="36"/>
      <c r="D115" s="37"/>
      <c r="E115" s="37"/>
    </row>
    <row r="116" spans="1:5" ht="16.5" customHeight="1" x14ac:dyDescent="0.25">
      <c r="A116" s="45"/>
      <c r="B116" s="36"/>
      <c r="C116" s="36"/>
      <c r="D116" s="37"/>
      <c r="E116" s="37"/>
    </row>
    <row r="117" spans="1:5" ht="16.5" customHeight="1" x14ac:dyDescent="0.25">
      <c r="A117" s="45"/>
      <c r="B117" s="36"/>
      <c r="C117" s="36"/>
      <c r="D117" s="37"/>
      <c r="E117" s="37"/>
    </row>
    <row r="118" spans="1:5" ht="16.5" customHeight="1" x14ac:dyDescent="0.25">
      <c r="A118" s="45"/>
      <c r="B118" s="36"/>
      <c r="C118" s="36"/>
      <c r="D118" s="37"/>
      <c r="E118" s="37"/>
    </row>
    <row r="119" spans="1:5" ht="16.5" customHeight="1" x14ac:dyDescent="0.25">
      <c r="A119" s="45"/>
      <c r="B119" s="36"/>
      <c r="C119" s="36"/>
      <c r="D119" s="37"/>
      <c r="E119" s="37"/>
    </row>
    <row r="120" spans="1:5" ht="16.5" customHeight="1" x14ac:dyDescent="0.25">
      <c r="A120" s="45"/>
      <c r="B120" s="36"/>
      <c r="C120" s="36"/>
      <c r="D120" s="37"/>
      <c r="E120" s="37"/>
    </row>
    <row r="121" spans="1:5" ht="16.5" customHeight="1" x14ac:dyDescent="0.25">
      <c r="A121" s="45"/>
      <c r="B121" s="36"/>
      <c r="C121" s="36"/>
      <c r="D121" s="37"/>
      <c r="E121" s="37"/>
    </row>
    <row r="122" spans="1:5" ht="16.5" customHeight="1" x14ac:dyDescent="0.25">
      <c r="A122" s="45"/>
      <c r="B122" s="36"/>
      <c r="C122" s="36"/>
      <c r="D122" s="37"/>
      <c r="E122" s="37"/>
    </row>
    <row r="123" spans="1:5" ht="16.5" customHeight="1" x14ac:dyDescent="0.25">
      <c r="A123" s="45"/>
      <c r="B123" s="36"/>
      <c r="C123" s="36"/>
      <c r="D123" s="37"/>
      <c r="E123" s="37"/>
    </row>
    <row r="124" spans="1:5" ht="16.5" customHeight="1" x14ac:dyDescent="0.25">
      <c r="A124" s="45"/>
      <c r="B124" s="36"/>
      <c r="C124" s="36"/>
      <c r="D124" s="37"/>
      <c r="E124" s="37"/>
    </row>
    <row r="125" spans="1:5" ht="16.5" customHeight="1" x14ac:dyDescent="0.25">
      <c r="A125" s="45"/>
      <c r="B125" s="36"/>
      <c r="C125" s="36"/>
      <c r="D125" s="37"/>
      <c r="E125" s="37"/>
    </row>
    <row r="126" spans="1:5" ht="16.5" customHeight="1" x14ac:dyDescent="0.25">
      <c r="A126" s="45"/>
      <c r="B126" s="36"/>
      <c r="C126" s="36"/>
      <c r="D126" s="37"/>
      <c r="E126" s="37"/>
    </row>
    <row r="127" spans="1:5" ht="16.5" customHeight="1" x14ac:dyDescent="0.25">
      <c r="A127" s="45"/>
      <c r="B127" s="36"/>
      <c r="C127" s="36"/>
      <c r="D127" s="37"/>
      <c r="E127" s="37"/>
    </row>
    <row r="128" spans="1:5" ht="16.5" customHeight="1" x14ac:dyDescent="0.25">
      <c r="A128" s="45"/>
      <c r="B128" s="36"/>
      <c r="C128" s="36"/>
      <c r="D128" s="37"/>
      <c r="E128" s="37"/>
    </row>
    <row r="129" spans="1:5" ht="16.5" customHeight="1" x14ac:dyDescent="0.25">
      <c r="A129" s="45"/>
      <c r="B129" s="36"/>
      <c r="C129" s="36"/>
      <c r="D129" s="37"/>
      <c r="E129" s="37"/>
    </row>
    <row r="130" spans="1:5" ht="16.5" customHeight="1" x14ac:dyDescent="0.25">
      <c r="A130" s="45"/>
      <c r="B130" s="36"/>
      <c r="C130" s="36"/>
      <c r="D130" s="37"/>
      <c r="E130" s="37"/>
    </row>
    <row r="131" spans="1:5" ht="16.5" customHeight="1" x14ac:dyDescent="0.25">
      <c r="A131" s="45"/>
      <c r="B131" s="36"/>
      <c r="C131" s="36"/>
      <c r="D131" s="37"/>
      <c r="E131" s="37"/>
    </row>
    <row r="132" spans="1:5" ht="16.5" customHeight="1" x14ac:dyDescent="0.25">
      <c r="A132" s="45"/>
      <c r="B132" s="36"/>
      <c r="C132" s="36"/>
      <c r="D132" s="37"/>
      <c r="E132" s="37"/>
    </row>
    <row r="133" spans="1:5" ht="16.5" customHeight="1" x14ac:dyDescent="0.25">
      <c r="A133" s="45"/>
      <c r="B133" s="36"/>
      <c r="C133" s="36"/>
      <c r="D133" s="37"/>
      <c r="E133" s="37"/>
    </row>
    <row r="134" spans="1:5" ht="9.75" customHeight="1" x14ac:dyDescent="0.25"/>
    <row r="135" spans="1:5" x14ac:dyDescent="0.25">
      <c r="E135" s="38"/>
    </row>
  </sheetData>
  <mergeCells count="77">
    <mergeCell ref="B13:C13"/>
    <mergeCell ref="A1:F1"/>
    <mergeCell ref="A3:E3"/>
    <mergeCell ref="B4:C4"/>
    <mergeCell ref="B5:C5"/>
    <mergeCell ref="B6:C6"/>
    <mergeCell ref="A7:E7"/>
    <mergeCell ref="B8:C8"/>
    <mergeCell ref="B9:C9"/>
    <mergeCell ref="B10:C10"/>
    <mergeCell ref="B11:C11"/>
    <mergeCell ref="B12:C12"/>
    <mergeCell ref="A25:C25"/>
    <mergeCell ref="D25:E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E24"/>
    <mergeCell ref="A37:E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A36:C36"/>
    <mergeCell ref="B39:E39"/>
    <mergeCell ref="C40:C45"/>
    <mergeCell ref="D40:D45"/>
    <mergeCell ref="E40:E47"/>
    <mergeCell ref="C46:C47"/>
    <mergeCell ref="D46:D47"/>
    <mergeCell ref="C62:C64"/>
    <mergeCell ref="D62:D66"/>
    <mergeCell ref="E62:E66"/>
    <mergeCell ref="B48:E48"/>
    <mergeCell ref="D49:D51"/>
    <mergeCell ref="E49:E51"/>
    <mergeCell ref="B52:E52"/>
    <mergeCell ref="E53:E55"/>
    <mergeCell ref="B56:E56"/>
    <mergeCell ref="C57:C58"/>
    <mergeCell ref="D57:D58"/>
    <mergeCell ref="E57:E58"/>
    <mergeCell ref="B59:E59"/>
    <mergeCell ref="B61:E61"/>
    <mergeCell ref="D82:D83"/>
    <mergeCell ref="E82:E83"/>
    <mergeCell ref="B67:E67"/>
    <mergeCell ref="B68:E68"/>
    <mergeCell ref="D69:D70"/>
    <mergeCell ref="E69:E70"/>
    <mergeCell ref="B71:E71"/>
    <mergeCell ref="D72:D80"/>
    <mergeCell ref="E72:E80"/>
    <mergeCell ref="B81:E81"/>
    <mergeCell ref="A96:E96"/>
    <mergeCell ref="A101:E101"/>
    <mergeCell ref="A106:F106"/>
    <mergeCell ref="A108:F108"/>
    <mergeCell ref="B84:E84"/>
    <mergeCell ref="D85:E85"/>
    <mergeCell ref="D86:E86"/>
    <mergeCell ref="D87:E87"/>
    <mergeCell ref="D88:E88"/>
    <mergeCell ref="A89:E89"/>
  </mergeCells>
  <pageMargins left="0.7" right="0.7" top="0.75" bottom="0.75" header="0.3" footer="0.3"/>
  <pageSetup paperSize="9" scale="79" orientation="portrait" r:id="rId1"/>
  <rowBreaks count="1" manualBreakCount="1">
    <brk id="106" max="4" man="1"/>
  </rowBreaks>
  <colBreaks count="1" manualBreakCount="1">
    <brk id="5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9F03C-04F3-4DF6-A8A6-13F73B1A267A}">
  <sheetPr>
    <tabColor rgb="FF00B050"/>
  </sheetPr>
  <dimension ref="A1:I135"/>
  <sheetViews>
    <sheetView topLeftCell="A82" zoomScale="110" zoomScaleNormal="110" workbookViewId="0">
      <selection activeCell="F78" sqref="F78"/>
    </sheetView>
  </sheetViews>
  <sheetFormatPr defaultRowHeight="12.75" x14ac:dyDescent="0.25"/>
  <cols>
    <col min="1" max="1" width="6.42578125" style="1" customWidth="1"/>
    <col min="2" max="2" width="46.7109375" style="1" customWidth="1"/>
    <col min="3" max="3" width="22.7109375" style="1" customWidth="1"/>
    <col min="4" max="4" width="19.42578125" style="1" customWidth="1"/>
    <col min="5" max="5" width="14.7109375" style="1" customWidth="1"/>
    <col min="6" max="6" width="12.28515625" style="6" customWidth="1"/>
    <col min="7" max="7" width="11.5703125" style="1" customWidth="1"/>
    <col min="8" max="8" width="8.7109375" style="1" bestFit="1" customWidth="1"/>
    <col min="9" max="16384" width="9.140625" style="1"/>
  </cols>
  <sheetData>
    <row r="1" spans="1:6" ht="29.25" customHeight="1" x14ac:dyDescent="0.25">
      <c r="A1" s="61" t="s">
        <v>124</v>
      </c>
      <c r="B1" s="107"/>
      <c r="C1" s="107"/>
      <c r="D1" s="107"/>
      <c r="E1" s="107"/>
      <c r="F1" s="107"/>
    </row>
    <row r="2" spans="1:6" x14ac:dyDescent="0.25">
      <c r="A2" s="41"/>
      <c r="B2" s="3" t="s">
        <v>151</v>
      </c>
      <c r="C2" s="45"/>
      <c r="D2" s="45"/>
      <c r="E2" s="45"/>
      <c r="F2" s="5">
        <v>482.1</v>
      </c>
    </row>
    <row r="3" spans="1:6" ht="12" customHeight="1" x14ac:dyDescent="0.25">
      <c r="A3" s="95" t="s">
        <v>0</v>
      </c>
      <c r="B3" s="96"/>
      <c r="C3" s="96"/>
      <c r="D3" s="96"/>
      <c r="E3" s="97"/>
    </row>
    <row r="4" spans="1:6" ht="12.6" customHeight="1" x14ac:dyDescent="0.25">
      <c r="A4" s="7">
        <v>1</v>
      </c>
      <c r="B4" s="100" t="s">
        <v>1</v>
      </c>
      <c r="C4" s="101"/>
      <c r="D4" s="8" t="s">
        <v>127</v>
      </c>
      <c r="E4" s="9"/>
    </row>
    <row r="5" spans="1:6" ht="11.25" customHeight="1" x14ac:dyDescent="0.25">
      <c r="A5" s="7">
        <v>2</v>
      </c>
      <c r="B5" s="100" t="s">
        <v>3</v>
      </c>
      <c r="C5" s="101"/>
      <c r="D5" s="8" t="s">
        <v>126</v>
      </c>
      <c r="E5" s="39" t="s">
        <v>129</v>
      </c>
    </row>
    <row r="6" spans="1:6" ht="9.75" customHeight="1" x14ac:dyDescent="0.25">
      <c r="A6" s="7">
        <v>3</v>
      </c>
      <c r="B6" s="100" t="s">
        <v>4</v>
      </c>
      <c r="C6" s="101"/>
      <c r="D6" s="8" t="s">
        <v>128</v>
      </c>
      <c r="E6" s="9" t="s">
        <v>2</v>
      </c>
    </row>
    <row r="7" spans="1:6" ht="19.5" customHeight="1" x14ac:dyDescent="0.25">
      <c r="A7" s="95" t="s">
        <v>5</v>
      </c>
      <c r="B7" s="96"/>
      <c r="C7" s="96"/>
      <c r="D7" s="96"/>
      <c r="E7" s="97"/>
    </row>
    <row r="8" spans="1:6" ht="9.75" customHeight="1" x14ac:dyDescent="0.25">
      <c r="A8" s="7">
        <v>4</v>
      </c>
      <c r="B8" s="100" t="s">
        <v>6</v>
      </c>
      <c r="C8" s="101"/>
      <c r="D8" s="10">
        <v>0</v>
      </c>
      <c r="E8" s="11" t="s">
        <v>7</v>
      </c>
    </row>
    <row r="9" spans="1:6" ht="9.75" customHeight="1" x14ac:dyDescent="0.25">
      <c r="A9" s="7">
        <v>5</v>
      </c>
      <c r="B9" s="100" t="s">
        <v>8</v>
      </c>
      <c r="C9" s="101"/>
      <c r="D9" s="10">
        <v>0</v>
      </c>
      <c r="E9" s="12" t="s">
        <v>9</v>
      </c>
    </row>
    <row r="10" spans="1:6" ht="9.75" customHeight="1" x14ac:dyDescent="0.25">
      <c r="A10" s="7">
        <v>6</v>
      </c>
      <c r="B10" s="100" t="s">
        <v>10</v>
      </c>
      <c r="C10" s="101"/>
      <c r="D10" s="13">
        <v>5723.73</v>
      </c>
      <c r="E10" s="12" t="s">
        <v>9</v>
      </c>
    </row>
    <row r="11" spans="1:6" ht="9.75" customHeight="1" x14ac:dyDescent="0.25">
      <c r="A11" s="14">
        <v>7</v>
      </c>
      <c r="B11" s="92" t="s">
        <v>11</v>
      </c>
      <c r="C11" s="94"/>
      <c r="D11" s="15">
        <v>62583</v>
      </c>
      <c r="E11" s="9" t="s">
        <v>12</v>
      </c>
    </row>
    <row r="12" spans="1:6" ht="9.75" customHeight="1" x14ac:dyDescent="0.25">
      <c r="A12" s="7">
        <v>9</v>
      </c>
      <c r="B12" s="100" t="s">
        <v>132</v>
      </c>
      <c r="C12" s="101"/>
      <c r="D12" s="16">
        <f>D11-D13</f>
        <v>53821.38</v>
      </c>
      <c r="E12" s="12" t="s">
        <v>9</v>
      </c>
    </row>
    <row r="13" spans="1:6" ht="9.75" customHeight="1" x14ac:dyDescent="0.25">
      <c r="A13" s="7">
        <v>10</v>
      </c>
      <c r="B13" s="100" t="s">
        <v>13</v>
      </c>
      <c r="C13" s="101"/>
      <c r="D13" s="16">
        <f>D11*14%</f>
        <v>8761.6200000000008</v>
      </c>
      <c r="E13" s="12" t="s">
        <v>9</v>
      </c>
    </row>
    <row r="14" spans="1:6" ht="9.75" customHeight="1" x14ac:dyDescent="0.25">
      <c r="A14" s="14">
        <v>11</v>
      </c>
      <c r="B14" s="92" t="s">
        <v>14</v>
      </c>
      <c r="C14" s="94"/>
      <c r="D14" s="15">
        <v>66189.17</v>
      </c>
      <c r="E14" s="9" t="s">
        <v>12</v>
      </c>
    </row>
    <row r="15" spans="1:6" ht="9.75" customHeight="1" x14ac:dyDescent="0.25">
      <c r="A15" s="7">
        <v>12</v>
      </c>
      <c r="B15" s="100" t="s">
        <v>15</v>
      </c>
      <c r="C15" s="101"/>
      <c r="D15" s="17">
        <v>66189.17</v>
      </c>
      <c r="E15" s="12" t="s">
        <v>9</v>
      </c>
    </row>
    <row r="16" spans="1:6" ht="9.75" customHeight="1" x14ac:dyDescent="0.25">
      <c r="A16" s="7">
        <v>13</v>
      </c>
      <c r="B16" s="100" t="s">
        <v>16</v>
      </c>
      <c r="C16" s="101"/>
      <c r="D16" s="10">
        <v>0</v>
      </c>
      <c r="E16" s="12" t="s">
        <v>9</v>
      </c>
    </row>
    <row r="17" spans="1:9" ht="9.75" customHeight="1" x14ac:dyDescent="0.25">
      <c r="A17" s="7">
        <v>14</v>
      </c>
      <c r="B17" s="100" t="s">
        <v>17</v>
      </c>
      <c r="C17" s="101"/>
      <c r="D17" s="10">
        <v>0</v>
      </c>
      <c r="E17" s="12" t="s">
        <v>9</v>
      </c>
    </row>
    <row r="18" spans="1:9" ht="9.75" customHeight="1" x14ac:dyDescent="0.25">
      <c r="A18" s="7">
        <v>15</v>
      </c>
      <c r="B18" s="100" t="s">
        <v>18</v>
      </c>
      <c r="C18" s="101"/>
      <c r="D18" s="10">
        <v>0</v>
      </c>
      <c r="E18" s="12" t="s">
        <v>9</v>
      </c>
    </row>
    <row r="19" spans="1:9" ht="9.75" customHeight="1" x14ac:dyDescent="0.25">
      <c r="A19" s="7">
        <v>16</v>
      </c>
      <c r="B19" s="100" t="s">
        <v>19</v>
      </c>
      <c r="C19" s="101"/>
      <c r="D19" s="10">
        <v>0</v>
      </c>
      <c r="E19" s="12" t="s">
        <v>9</v>
      </c>
    </row>
    <row r="20" spans="1:9" ht="9.75" customHeight="1" x14ac:dyDescent="0.25">
      <c r="A20" s="14">
        <v>17</v>
      </c>
      <c r="B20" s="92" t="s">
        <v>20</v>
      </c>
      <c r="C20" s="94"/>
      <c r="D20" s="18">
        <f>D10+D11-D15</f>
        <v>2117.5599999999977</v>
      </c>
      <c r="E20" s="9" t="s">
        <v>12</v>
      </c>
    </row>
    <row r="21" spans="1:9" ht="9.75" customHeight="1" x14ac:dyDescent="0.25">
      <c r="A21" s="7">
        <v>18</v>
      </c>
      <c r="B21" s="100" t="s">
        <v>21</v>
      </c>
      <c r="C21" s="101"/>
      <c r="D21" s="12" t="s">
        <v>22</v>
      </c>
      <c r="E21" s="12" t="s">
        <v>9</v>
      </c>
    </row>
    <row r="22" spans="1:9" ht="9.75" customHeight="1" x14ac:dyDescent="0.25">
      <c r="A22" s="7">
        <v>19</v>
      </c>
      <c r="B22" s="100" t="s">
        <v>23</v>
      </c>
      <c r="C22" s="101"/>
      <c r="D22" s="12" t="s">
        <v>22</v>
      </c>
      <c r="E22" s="12" t="s">
        <v>9</v>
      </c>
    </row>
    <row r="23" spans="1:9" ht="13.7" customHeight="1" x14ac:dyDescent="0.25">
      <c r="A23" s="7">
        <v>20</v>
      </c>
      <c r="B23" s="100" t="s">
        <v>24</v>
      </c>
      <c r="C23" s="101"/>
      <c r="D23" s="17">
        <f>D20</f>
        <v>2117.5599999999977</v>
      </c>
      <c r="E23" s="12" t="s">
        <v>9</v>
      </c>
      <c r="H23" s="6"/>
    </row>
    <row r="24" spans="1:9" ht="12" customHeight="1" x14ac:dyDescent="0.25">
      <c r="A24" s="95" t="s">
        <v>25</v>
      </c>
      <c r="B24" s="96"/>
      <c r="C24" s="96"/>
      <c r="D24" s="96"/>
      <c r="E24" s="97"/>
      <c r="I24" s="1" t="s">
        <v>145</v>
      </c>
    </row>
    <row r="25" spans="1:9" ht="19.5" customHeight="1" x14ac:dyDescent="0.25">
      <c r="A25" s="90" t="s">
        <v>26</v>
      </c>
      <c r="B25" s="102"/>
      <c r="C25" s="91"/>
      <c r="D25" s="103" t="s">
        <v>27</v>
      </c>
      <c r="E25" s="104"/>
    </row>
    <row r="26" spans="1:9" ht="21.75" customHeight="1" x14ac:dyDescent="0.25">
      <c r="A26" s="19">
        <v>21</v>
      </c>
      <c r="B26" s="90" t="s">
        <v>28</v>
      </c>
      <c r="C26" s="98"/>
      <c r="D26" s="20">
        <f>D12*46.2%+6318.73</f>
        <v>31184.207559999999</v>
      </c>
      <c r="E26" s="21" t="s">
        <v>29</v>
      </c>
    </row>
    <row r="27" spans="1:9" ht="15.75" customHeight="1" x14ac:dyDescent="0.25">
      <c r="A27" s="19">
        <v>22</v>
      </c>
      <c r="B27" s="90" t="s">
        <v>130</v>
      </c>
      <c r="C27" s="91"/>
      <c r="D27" s="15">
        <f>D13</f>
        <v>8761.6200000000008</v>
      </c>
      <c r="E27" s="21" t="s">
        <v>29</v>
      </c>
    </row>
    <row r="28" spans="1:9" ht="12" customHeight="1" x14ac:dyDescent="0.25">
      <c r="A28" s="19">
        <v>23</v>
      </c>
      <c r="B28" s="90" t="s">
        <v>30</v>
      </c>
      <c r="C28" s="91"/>
      <c r="D28" s="16">
        <f>D27*34%</f>
        <v>2978.9508000000005</v>
      </c>
      <c r="E28" s="21" t="s">
        <v>29</v>
      </c>
    </row>
    <row r="29" spans="1:9" ht="12" customHeight="1" x14ac:dyDescent="0.25">
      <c r="A29" s="19">
        <v>24</v>
      </c>
      <c r="B29" s="90" t="s">
        <v>31</v>
      </c>
      <c r="C29" s="91"/>
      <c r="D29" s="16">
        <f>D27*33%</f>
        <v>2891.3346000000006</v>
      </c>
      <c r="E29" s="21" t="s">
        <v>29</v>
      </c>
    </row>
    <row r="30" spans="1:9" ht="13.35" customHeight="1" x14ac:dyDescent="0.25">
      <c r="A30" s="19">
        <v>25</v>
      </c>
      <c r="B30" s="90" t="s">
        <v>32</v>
      </c>
      <c r="C30" s="91"/>
      <c r="D30" s="16">
        <f>D27*33%</f>
        <v>2891.3346000000006</v>
      </c>
      <c r="E30" s="21" t="s">
        <v>29</v>
      </c>
    </row>
    <row r="31" spans="1:9" ht="19.5" customHeight="1" x14ac:dyDescent="0.25">
      <c r="A31" s="19">
        <v>26</v>
      </c>
      <c r="B31" s="99" t="s">
        <v>33</v>
      </c>
      <c r="C31" s="98"/>
      <c r="D31" s="16">
        <f>D12*14%</f>
        <v>7534.9932000000008</v>
      </c>
      <c r="E31" s="21" t="s">
        <v>29</v>
      </c>
    </row>
    <row r="32" spans="1:9" ht="14.45" customHeight="1" x14ac:dyDescent="0.25">
      <c r="A32" s="19">
        <v>27</v>
      </c>
      <c r="B32" s="90" t="s">
        <v>34</v>
      </c>
      <c r="C32" s="91"/>
      <c r="D32" s="16">
        <f>D12*21%</f>
        <v>11302.489799999999</v>
      </c>
      <c r="E32" s="21" t="s">
        <v>29</v>
      </c>
    </row>
    <row r="33" spans="1:7" ht="17.850000000000001" customHeight="1" x14ac:dyDescent="0.25">
      <c r="A33" s="19">
        <v>28</v>
      </c>
      <c r="B33" s="90" t="s">
        <v>35</v>
      </c>
      <c r="C33" s="91"/>
      <c r="D33" s="16">
        <f>D12*10%</f>
        <v>5382.1379999999999</v>
      </c>
      <c r="E33" s="21" t="s">
        <v>29</v>
      </c>
    </row>
    <row r="34" spans="1:7" ht="15.75" customHeight="1" x14ac:dyDescent="0.25">
      <c r="A34" s="19">
        <v>31</v>
      </c>
      <c r="B34" s="90" t="s">
        <v>131</v>
      </c>
      <c r="C34" s="91"/>
      <c r="D34" s="16">
        <v>1593.15</v>
      </c>
      <c r="E34" s="21" t="s">
        <v>29</v>
      </c>
    </row>
    <row r="35" spans="1:7" ht="15.75" customHeight="1" x14ac:dyDescent="0.25">
      <c r="A35" s="19">
        <v>32</v>
      </c>
      <c r="B35" s="90" t="s">
        <v>36</v>
      </c>
      <c r="C35" s="91"/>
      <c r="D35" s="16">
        <f>D12*0.8%</f>
        <v>430.57103999999998</v>
      </c>
      <c r="E35" s="21" t="s">
        <v>29</v>
      </c>
    </row>
    <row r="36" spans="1:7" ht="15" customHeight="1" x14ac:dyDescent="0.25">
      <c r="A36" s="92" t="s">
        <v>37</v>
      </c>
      <c r="B36" s="93"/>
      <c r="C36" s="94"/>
      <c r="D36" s="22">
        <f>D35+D34+D33+D32+D31+D27+D26</f>
        <v>66189.169599999994</v>
      </c>
      <c r="E36" s="23" t="s">
        <v>29</v>
      </c>
      <c r="G36" s="6"/>
    </row>
    <row r="37" spans="1:7" ht="17.100000000000001" customHeight="1" x14ac:dyDescent="0.25">
      <c r="A37" s="95" t="s">
        <v>38</v>
      </c>
      <c r="B37" s="96"/>
      <c r="C37" s="96"/>
      <c r="D37" s="96"/>
      <c r="E37" s="97"/>
    </row>
    <row r="38" spans="1:7" ht="39.75" customHeight="1" x14ac:dyDescent="0.25">
      <c r="A38" s="24"/>
      <c r="B38" s="25" t="s">
        <v>39</v>
      </c>
      <c r="C38" s="25" t="s">
        <v>40</v>
      </c>
      <c r="D38" s="25" t="s">
        <v>41</v>
      </c>
      <c r="E38" s="24" t="s">
        <v>42</v>
      </c>
    </row>
    <row r="39" spans="1:7" ht="22.7" customHeight="1" x14ac:dyDescent="0.25">
      <c r="A39" s="26">
        <v>25</v>
      </c>
      <c r="B39" s="80" t="s">
        <v>43</v>
      </c>
      <c r="C39" s="74"/>
      <c r="D39" s="74"/>
      <c r="E39" s="75"/>
    </row>
    <row r="40" spans="1:7" ht="41.1" customHeight="1" x14ac:dyDescent="0.25">
      <c r="A40" s="24"/>
      <c r="B40" s="11" t="s">
        <v>44</v>
      </c>
      <c r="C40" s="81" t="s">
        <v>45</v>
      </c>
      <c r="D40" s="81" t="s">
        <v>46</v>
      </c>
      <c r="E40" s="83">
        <f>D26/F2</f>
        <v>64.684106119062434</v>
      </c>
    </row>
    <row r="41" spans="1:7" ht="34.700000000000003" customHeight="1" x14ac:dyDescent="0.25">
      <c r="A41" s="24"/>
      <c r="B41" s="11" t="s">
        <v>47</v>
      </c>
      <c r="C41" s="85"/>
      <c r="D41" s="85"/>
      <c r="E41" s="87"/>
    </row>
    <row r="42" spans="1:7" ht="19.5" customHeight="1" x14ac:dyDescent="0.25">
      <c r="A42" s="24"/>
      <c r="B42" s="24" t="s">
        <v>48</v>
      </c>
      <c r="C42" s="85"/>
      <c r="D42" s="85"/>
      <c r="E42" s="87"/>
    </row>
    <row r="43" spans="1:7" ht="37.700000000000003" customHeight="1" x14ac:dyDescent="0.25">
      <c r="A43" s="24"/>
      <c r="B43" s="11" t="s">
        <v>49</v>
      </c>
      <c r="C43" s="85"/>
      <c r="D43" s="85"/>
      <c r="E43" s="87"/>
    </row>
    <row r="44" spans="1:7" ht="27.75" customHeight="1" x14ac:dyDescent="0.25">
      <c r="A44" s="24"/>
      <c r="B44" s="24" t="s">
        <v>50</v>
      </c>
      <c r="C44" s="85"/>
      <c r="D44" s="85"/>
      <c r="E44" s="87"/>
    </row>
    <row r="45" spans="1:7" ht="20.25" customHeight="1" x14ac:dyDescent="0.25">
      <c r="A45" s="24"/>
      <c r="B45" s="24" t="s">
        <v>51</v>
      </c>
      <c r="C45" s="85"/>
      <c r="D45" s="85"/>
      <c r="E45" s="87"/>
    </row>
    <row r="46" spans="1:7" ht="25.35" customHeight="1" x14ac:dyDescent="0.25">
      <c r="A46" s="24"/>
      <c r="B46" s="11" t="s">
        <v>52</v>
      </c>
      <c r="C46" s="88"/>
      <c r="D46" s="88"/>
      <c r="E46" s="87"/>
    </row>
    <row r="47" spans="1:7" ht="26.45" customHeight="1" x14ac:dyDescent="0.25">
      <c r="A47" s="24"/>
      <c r="B47" s="11" t="s">
        <v>53</v>
      </c>
      <c r="C47" s="89"/>
      <c r="D47" s="89"/>
      <c r="E47" s="84"/>
    </row>
    <row r="48" spans="1:7" ht="18.2" customHeight="1" x14ac:dyDescent="0.25">
      <c r="A48" s="26">
        <v>26</v>
      </c>
      <c r="B48" s="80" t="s">
        <v>54</v>
      </c>
      <c r="C48" s="74"/>
      <c r="D48" s="74"/>
      <c r="E48" s="75"/>
    </row>
    <row r="49" spans="1:5" ht="19.5" customHeight="1" x14ac:dyDescent="0.25">
      <c r="A49" s="24"/>
      <c r="B49" s="24" t="s">
        <v>55</v>
      </c>
      <c r="C49" s="11" t="s">
        <v>45</v>
      </c>
      <c r="D49" s="81" t="s">
        <v>46</v>
      </c>
      <c r="E49" s="83">
        <f>D27/F2</f>
        <v>18.1738643434972</v>
      </c>
    </row>
    <row r="50" spans="1:5" ht="30.75" customHeight="1" x14ac:dyDescent="0.25">
      <c r="A50" s="24"/>
      <c r="B50" s="11" t="s">
        <v>56</v>
      </c>
      <c r="C50" s="11" t="s">
        <v>57</v>
      </c>
      <c r="D50" s="85"/>
      <c r="E50" s="87"/>
    </row>
    <row r="51" spans="1:5" ht="17.100000000000001" customHeight="1" x14ac:dyDescent="0.25">
      <c r="A51" s="24"/>
      <c r="B51" s="11" t="s">
        <v>58</v>
      </c>
      <c r="C51" s="11" t="s">
        <v>45</v>
      </c>
      <c r="D51" s="82"/>
      <c r="E51" s="84"/>
    </row>
    <row r="52" spans="1:5" ht="14.45" customHeight="1" x14ac:dyDescent="0.25">
      <c r="A52" s="26">
        <v>27</v>
      </c>
      <c r="B52" s="80" t="s">
        <v>59</v>
      </c>
      <c r="C52" s="74"/>
      <c r="D52" s="74"/>
      <c r="E52" s="75"/>
    </row>
    <row r="53" spans="1:5" ht="20.25" customHeight="1" x14ac:dyDescent="0.25">
      <c r="A53" s="24"/>
      <c r="B53" s="11" t="s">
        <v>60</v>
      </c>
      <c r="C53" s="11" t="s">
        <v>61</v>
      </c>
      <c r="D53" s="11" t="s">
        <v>46</v>
      </c>
      <c r="E53" s="83">
        <f>D28/F2</f>
        <v>6.1791138767890486</v>
      </c>
    </row>
    <row r="54" spans="1:5" ht="20.25" customHeight="1" x14ac:dyDescent="0.25">
      <c r="A54" s="24"/>
      <c r="B54" s="11" t="s">
        <v>62</v>
      </c>
      <c r="C54" s="11" t="s">
        <v>61</v>
      </c>
      <c r="D54" s="11" t="s">
        <v>46</v>
      </c>
      <c r="E54" s="87"/>
    </row>
    <row r="55" spans="1:5" ht="20.25" customHeight="1" x14ac:dyDescent="0.25">
      <c r="A55" s="24"/>
      <c r="B55" s="24" t="s">
        <v>63</v>
      </c>
      <c r="C55" s="11" t="s">
        <v>61</v>
      </c>
      <c r="D55" s="11" t="s">
        <v>46</v>
      </c>
      <c r="E55" s="84"/>
    </row>
    <row r="56" spans="1:5" ht="13.35" customHeight="1" x14ac:dyDescent="0.25">
      <c r="A56" s="26">
        <v>28</v>
      </c>
      <c r="B56" s="80" t="s">
        <v>64</v>
      </c>
      <c r="C56" s="74"/>
      <c r="D56" s="74"/>
      <c r="E56" s="75"/>
    </row>
    <row r="57" spans="1:5" ht="21.6" customHeight="1" x14ac:dyDescent="0.25">
      <c r="A57" s="24"/>
      <c r="B57" s="11" t="s">
        <v>65</v>
      </c>
      <c r="C57" s="81" t="s">
        <v>66</v>
      </c>
      <c r="D57" s="81" t="s">
        <v>46</v>
      </c>
      <c r="E57" s="83">
        <f>D29/F2</f>
        <v>5.9973752333540773</v>
      </c>
    </row>
    <row r="58" spans="1:5" ht="21.6" customHeight="1" x14ac:dyDescent="0.25">
      <c r="A58" s="24"/>
      <c r="B58" s="11" t="s">
        <v>67</v>
      </c>
      <c r="C58" s="82"/>
      <c r="D58" s="82"/>
      <c r="E58" s="84"/>
    </row>
    <row r="59" spans="1:5" ht="15" customHeight="1" x14ac:dyDescent="0.25">
      <c r="A59" s="27">
        <v>29</v>
      </c>
      <c r="B59" s="80" t="s">
        <v>68</v>
      </c>
      <c r="C59" s="74"/>
      <c r="D59" s="74"/>
      <c r="E59" s="75"/>
    </row>
    <row r="60" spans="1:5" ht="36.6" customHeight="1" x14ac:dyDescent="0.25">
      <c r="A60" s="24"/>
      <c r="B60" s="11" t="s">
        <v>69</v>
      </c>
      <c r="C60" s="11" t="s">
        <v>70</v>
      </c>
      <c r="D60" s="11" t="s">
        <v>46</v>
      </c>
      <c r="E60" s="28">
        <f>D30/F2</f>
        <v>5.9973752333540773</v>
      </c>
    </row>
    <row r="61" spans="1:5" ht="16.5" customHeight="1" x14ac:dyDescent="0.25">
      <c r="A61" s="27">
        <v>30</v>
      </c>
      <c r="B61" s="80" t="s">
        <v>71</v>
      </c>
      <c r="C61" s="74"/>
      <c r="D61" s="74"/>
      <c r="E61" s="75"/>
    </row>
    <row r="62" spans="1:5" ht="30.75" customHeight="1" x14ac:dyDescent="0.25">
      <c r="A62" s="24"/>
      <c r="B62" s="11" t="s">
        <v>72</v>
      </c>
      <c r="C62" s="81" t="s">
        <v>73</v>
      </c>
      <c r="D62" s="81" t="s">
        <v>74</v>
      </c>
      <c r="E62" s="83">
        <f>D31/F2</f>
        <v>15.629523335407592</v>
      </c>
    </row>
    <row r="63" spans="1:5" ht="22.7" customHeight="1" x14ac:dyDescent="0.25">
      <c r="A63" s="24"/>
      <c r="B63" s="11" t="s">
        <v>75</v>
      </c>
      <c r="C63" s="85"/>
      <c r="D63" s="85"/>
      <c r="E63" s="87"/>
    </row>
    <row r="64" spans="1:5" ht="22.7" customHeight="1" x14ac:dyDescent="0.25">
      <c r="A64" s="24"/>
      <c r="B64" s="11" t="s">
        <v>76</v>
      </c>
      <c r="C64" s="82"/>
      <c r="D64" s="85"/>
      <c r="E64" s="87"/>
    </row>
    <row r="65" spans="1:5" ht="22.7" customHeight="1" x14ac:dyDescent="0.25">
      <c r="A65" s="24"/>
      <c r="B65" s="11" t="s">
        <v>77</v>
      </c>
      <c r="C65" s="25" t="s">
        <v>78</v>
      </c>
      <c r="D65" s="85"/>
      <c r="E65" s="87"/>
    </row>
    <row r="66" spans="1:5" ht="29.45" customHeight="1" x14ac:dyDescent="0.25">
      <c r="A66" s="24"/>
      <c r="B66" s="11" t="s">
        <v>72</v>
      </c>
      <c r="C66" s="29" t="s">
        <v>79</v>
      </c>
      <c r="D66" s="82"/>
      <c r="E66" s="84"/>
    </row>
    <row r="67" spans="1:5" ht="16.5" customHeight="1" x14ac:dyDescent="0.25">
      <c r="A67" s="27">
        <v>31</v>
      </c>
      <c r="B67" s="80" t="s">
        <v>71</v>
      </c>
      <c r="C67" s="74"/>
      <c r="D67" s="74"/>
      <c r="E67" s="75"/>
    </row>
    <row r="68" spans="1:5" ht="17.100000000000001" customHeight="1" x14ac:dyDescent="0.25">
      <c r="A68" s="26">
        <v>31</v>
      </c>
      <c r="B68" s="80" t="s">
        <v>80</v>
      </c>
      <c r="C68" s="74"/>
      <c r="D68" s="74"/>
      <c r="E68" s="75"/>
    </row>
    <row r="69" spans="1:5" ht="15" customHeight="1" x14ac:dyDescent="0.25">
      <c r="A69" s="24"/>
      <c r="B69" s="11" t="s">
        <v>81</v>
      </c>
      <c r="C69" s="40" t="s">
        <v>147</v>
      </c>
      <c r="D69" s="81" t="s">
        <v>46</v>
      </c>
      <c r="E69" s="83">
        <f>D35/F2</f>
        <v>0.89311561916614801</v>
      </c>
    </row>
    <row r="70" spans="1:5" ht="16.5" customHeight="1" x14ac:dyDescent="0.25">
      <c r="A70" s="24"/>
      <c r="B70" s="11" t="s">
        <v>83</v>
      </c>
      <c r="C70" s="11" t="s">
        <v>146</v>
      </c>
      <c r="D70" s="82"/>
      <c r="E70" s="84"/>
    </row>
    <row r="71" spans="1:5" ht="16.5" customHeight="1" x14ac:dyDescent="0.25">
      <c r="A71" s="26">
        <v>32</v>
      </c>
      <c r="B71" s="80" t="s">
        <v>84</v>
      </c>
      <c r="C71" s="74"/>
      <c r="D71" s="74"/>
      <c r="E71" s="75"/>
    </row>
    <row r="72" spans="1:5" ht="22.7" customHeight="1" x14ac:dyDescent="0.25">
      <c r="A72" s="24"/>
      <c r="B72" s="11" t="s">
        <v>85</v>
      </c>
      <c r="C72" s="25" t="s">
        <v>86</v>
      </c>
      <c r="D72" s="81" t="s">
        <v>46</v>
      </c>
      <c r="E72" s="78">
        <f>D32/F2</f>
        <v>23.444285003111386</v>
      </c>
    </row>
    <row r="73" spans="1:5" ht="14.45" customHeight="1" x14ac:dyDescent="0.25">
      <c r="A73" s="24"/>
      <c r="B73" s="11" t="s">
        <v>87</v>
      </c>
      <c r="C73" s="25" t="s">
        <v>86</v>
      </c>
      <c r="D73" s="85"/>
      <c r="E73" s="79"/>
    </row>
    <row r="74" spans="1:5" ht="16.5" customHeight="1" x14ac:dyDescent="0.25">
      <c r="A74" s="24"/>
      <c r="B74" s="11" t="s">
        <v>88</v>
      </c>
      <c r="C74" s="25" t="s">
        <v>86</v>
      </c>
      <c r="D74" s="85"/>
      <c r="E74" s="79"/>
    </row>
    <row r="75" spans="1:5" ht="11.25" customHeight="1" x14ac:dyDescent="0.25">
      <c r="A75" s="24"/>
      <c r="B75" s="11" t="s">
        <v>89</v>
      </c>
      <c r="C75" s="25" t="s">
        <v>86</v>
      </c>
      <c r="D75" s="85"/>
      <c r="E75" s="79"/>
    </row>
    <row r="76" spans="1:5" ht="21.95" customHeight="1" x14ac:dyDescent="0.25">
      <c r="A76" s="24"/>
      <c r="B76" s="11" t="s">
        <v>90</v>
      </c>
      <c r="C76" s="25" t="s">
        <v>86</v>
      </c>
      <c r="D76" s="85"/>
      <c r="E76" s="79"/>
    </row>
    <row r="77" spans="1:5" ht="29.45" customHeight="1" x14ac:dyDescent="0.25">
      <c r="A77" s="24"/>
      <c r="B77" s="11" t="s">
        <v>91</v>
      </c>
      <c r="C77" s="25" t="s">
        <v>86</v>
      </c>
      <c r="D77" s="85"/>
      <c r="E77" s="79"/>
    </row>
    <row r="78" spans="1:5" ht="20.25" customHeight="1" x14ac:dyDescent="0.25">
      <c r="A78" s="24"/>
      <c r="B78" s="11" t="s">
        <v>92</v>
      </c>
      <c r="C78" s="25" t="s">
        <v>86</v>
      </c>
      <c r="D78" s="85"/>
      <c r="E78" s="79"/>
    </row>
    <row r="79" spans="1:5" ht="20.25" customHeight="1" x14ac:dyDescent="0.25">
      <c r="A79" s="24"/>
      <c r="B79" s="24" t="s">
        <v>93</v>
      </c>
      <c r="C79" s="25" t="s">
        <v>86</v>
      </c>
      <c r="D79" s="85"/>
      <c r="E79" s="79"/>
    </row>
    <row r="80" spans="1:5" ht="15" customHeight="1" x14ac:dyDescent="0.25">
      <c r="A80" s="24"/>
      <c r="B80" s="11" t="s">
        <v>94</v>
      </c>
      <c r="C80" s="25" t="s">
        <v>95</v>
      </c>
      <c r="D80" s="82"/>
      <c r="E80" s="86"/>
    </row>
    <row r="81" spans="1:5" ht="12.6" customHeight="1" x14ac:dyDescent="0.25">
      <c r="A81" s="26">
        <v>37</v>
      </c>
      <c r="B81" s="73" t="s">
        <v>133</v>
      </c>
      <c r="C81" s="74"/>
      <c r="D81" s="74"/>
      <c r="E81" s="75"/>
    </row>
    <row r="82" spans="1:5" ht="37.700000000000003" customHeight="1" x14ac:dyDescent="0.25">
      <c r="A82" s="24"/>
      <c r="B82" s="11" t="s">
        <v>134</v>
      </c>
      <c r="C82" s="25" t="s">
        <v>97</v>
      </c>
      <c r="D82" s="76" t="s">
        <v>96</v>
      </c>
      <c r="E82" s="78">
        <f>D34/F2</f>
        <v>3.3046048537647792</v>
      </c>
    </row>
    <row r="83" spans="1:5" ht="23.25" customHeight="1" x14ac:dyDescent="0.25">
      <c r="A83" s="24"/>
      <c r="B83" s="40" t="s">
        <v>134</v>
      </c>
      <c r="C83" s="25" t="s">
        <v>98</v>
      </c>
      <c r="D83" s="77"/>
      <c r="E83" s="79"/>
    </row>
    <row r="84" spans="1:5" ht="9.75" customHeight="1" x14ac:dyDescent="0.25">
      <c r="A84" s="26">
        <v>38</v>
      </c>
      <c r="B84" s="80" t="s">
        <v>99</v>
      </c>
      <c r="C84" s="74"/>
      <c r="D84" s="74"/>
      <c r="E84" s="75"/>
    </row>
    <row r="85" spans="1:5" ht="14.25" customHeight="1" x14ac:dyDescent="0.25">
      <c r="A85" s="24"/>
      <c r="B85" s="11" t="s">
        <v>100</v>
      </c>
      <c r="C85" s="11" t="s">
        <v>101</v>
      </c>
      <c r="D85" s="65">
        <v>0</v>
      </c>
      <c r="E85" s="66"/>
    </row>
    <row r="86" spans="1:5" ht="14.25" customHeight="1" x14ac:dyDescent="0.25">
      <c r="A86" s="24"/>
      <c r="B86" s="11" t="s">
        <v>102</v>
      </c>
      <c r="C86" s="11" t="s">
        <v>101</v>
      </c>
      <c r="D86" s="65">
        <v>0</v>
      </c>
      <c r="E86" s="66"/>
    </row>
    <row r="87" spans="1:5" ht="14.25" customHeight="1" x14ac:dyDescent="0.25">
      <c r="A87" s="24"/>
      <c r="B87" s="11" t="s">
        <v>103</v>
      </c>
      <c r="C87" s="11" t="s">
        <v>101</v>
      </c>
      <c r="D87" s="65">
        <v>0</v>
      </c>
      <c r="E87" s="66"/>
    </row>
    <row r="88" spans="1:5" ht="14.25" customHeight="1" x14ac:dyDescent="0.25">
      <c r="A88" s="44"/>
      <c r="B88" s="11" t="s">
        <v>104</v>
      </c>
      <c r="C88" s="11" t="s">
        <v>7</v>
      </c>
      <c r="D88" s="65">
        <v>0</v>
      </c>
      <c r="E88" s="66"/>
    </row>
    <row r="89" spans="1:5" ht="16.5" customHeight="1" x14ac:dyDescent="0.25">
      <c r="A89" s="67" t="s">
        <v>105</v>
      </c>
      <c r="B89" s="68"/>
      <c r="C89" s="68"/>
      <c r="D89" s="68"/>
      <c r="E89" s="69"/>
    </row>
    <row r="90" spans="1:5" ht="16.5" customHeight="1" x14ac:dyDescent="0.25">
      <c r="A90" s="31">
        <v>1</v>
      </c>
      <c r="B90" s="21" t="s">
        <v>106</v>
      </c>
      <c r="C90" s="21" t="s">
        <v>107</v>
      </c>
      <c r="D90" s="42">
        <v>0</v>
      </c>
      <c r="E90" s="33"/>
    </row>
    <row r="91" spans="1:5" ht="16.5" customHeight="1" x14ac:dyDescent="0.25">
      <c r="A91" s="31">
        <v>2</v>
      </c>
      <c r="B91" s="21" t="s">
        <v>108</v>
      </c>
      <c r="C91" s="21" t="s">
        <v>107</v>
      </c>
      <c r="D91" s="42">
        <v>0</v>
      </c>
      <c r="E91" s="33"/>
    </row>
    <row r="92" spans="1:5" ht="16.5" customHeight="1" x14ac:dyDescent="0.25">
      <c r="A92" s="31">
        <v>3</v>
      </c>
      <c r="B92" s="21" t="s">
        <v>109</v>
      </c>
      <c r="C92" s="21" t="s">
        <v>107</v>
      </c>
      <c r="D92" s="34"/>
      <c r="E92" s="33"/>
    </row>
    <row r="93" spans="1:5" ht="16.5" customHeight="1" x14ac:dyDescent="0.25">
      <c r="A93" s="31">
        <v>4</v>
      </c>
      <c r="B93" s="21" t="s">
        <v>110</v>
      </c>
      <c r="C93" s="21" t="s">
        <v>107</v>
      </c>
      <c r="D93" s="42" t="s">
        <v>111</v>
      </c>
      <c r="E93" s="33"/>
    </row>
    <row r="94" spans="1:5" ht="16.5" customHeight="1" x14ac:dyDescent="0.25">
      <c r="A94" s="31">
        <v>5</v>
      </c>
      <c r="B94" s="21" t="s">
        <v>112</v>
      </c>
      <c r="C94" s="21" t="s">
        <v>107</v>
      </c>
      <c r="D94" s="42" t="s">
        <v>111</v>
      </c>
      <c r="E94" s="33"/>
    </row>
    <row r="95" spans="1:5" ht="16.5" customHeight="1" x14ac:dyDescent="0.25">
      <c r="A95" s="31">
        <v>6</v>
      </c>
      <c r="B95" s="21" t="s">
        <v>113</v>
      </c>
      <c r="C95" s="21" t="s">
        <v>107</v>
      </c>
      <c r="D95" s="34"/>
      <c r="E95" s="33"/>
    </row>
    <row r="96" spans="1:5" ht="16.5" customHeight="1" x14ac:dyDescent="0.25">
      <c r="A96" s="67" t="s">
        <v>114</v>
      </c>
      <c r="B96" s="68"/>
      <c r="C96" s="68"/>
      <c r="D96" s="68"/>
      <c r="E96" s="69"/>
    </row>
    <row r="97" spans="1:6" ht="16.5" customHeight="1" x14ac:dyDescent="0.25">
      <c r="A97" s="31">
        <v>1</v>
      </c>
      <c r="B97" s="21" t="s">
        <v>115</v>
      </c>
      <c r="C97" s="21" t="s">
        <v>116</v>
      </c>
      <c r="D97" s="42">
        <v>2</v>
      </c>
      <c r="E97" s="33"/>
    </row>
    <row r="98" spans="1:6" ht="16.5" customHeight="1" x14ac:dyDescent="0.25">
      <c r="A98" s="31">
        <v>2</v>
      </c>
      <c r="B98" s="21" t="s">
        <v>117</v>
      </c>
      <c r="C98" s="21" t="s">
        <v>116</v>
      </c>
      <c r="D98" s="42">
        <v>2</v>
      </c>
      <c r="E98" s="33"/>
    </row>
    <row r="99" spans="1:6" ht="16.5" customHeight="1" x14ac:dyDescent="0.25">
      <c r="A99" s="31">
        <v>3</v>
      </c>
      <c r="B99" s="21" t="s">
        <v>118</v>
      </c>
      <c r="C99" s="21" t="s">
        <v>116</v>
      </c>
      <c r="D99" s="42" t="s">
        <v>111</v>
      </c>
      <c r="E99" s="33"/>
    </row>
    <row r="100" spans="1:6" ht="16.5" customHeight="1" x14ac:dyDescent="0.25">
      <c r="A100" s="31">
        <v>4</v>
      </c>
      <c r="B100" s="21" t="s">
        <v>119</v>
      </c>
      <c r="C100" s="21" t="s">
        <v>107</v>
      </c>
      <c r="D100" s="42">
        <v>2322.21</v>
      </c>
      <c r="E100" s="33"/>
    </row>
    <row r="101" spans="1:6" ht="16.5" customHeight="1" x14ac:dyDescent="0.25">
      <c r="A101" s="70" t="s">
        <v>120</v>
      </c>
      <c r="B101" s="71"/>
      <c r="C101" s="71"/>
      <c r="D101" s="71"/>
      <c r="E101" s="72"/>
    </row>
    <row r="102" spans="1:6" ht="16.5" customHeight="1" x14ac:dyDescent="0.25">
      <c r="A102" s="31">
        <v>1</v>
      </c>
      <c r="B102" s="21" t="s">
        <v>121</v>
      </c>
      <c r="C102" s="21" t="s">
        <v>116</v>
      </c>
      <c r="D102" s="43"/>
      <c r="E102" s="33"/>
    </row>
    <row r="103" spans="1:6" ht="16.5" customHeight="1" x14ac:dyDescent="0.25">
      <c r="A103" s="31">
        <v>2</v>
      </c>
      <c r="B103" s="21" t="s">
        <v>122</v>
      </c>
      <c r="C103" s="21" t="s">
        <v>116</v>
      </c>
      <c r="D103" s="43"/>
      <c r="E103" s="33"/>
    </row>
    <row r="104" spans="1:6" ht="24.75" customHeight="1" x14ac:dyDescent="0.25">
      <c r="A104" s="31">
        <v>3</v>
      </c>
      <c r="B104" s="21" t="s">
        <v>123</v>
      </c>
      <c r="C104" s="21" t="s">
        <v>107</v>
      </c>
      <c r="D104" s="43"/>
      <c r="E104" s="33"/>
    </row>
    <row r="105" spans="1:6" ht="16.5" customHeight="1" x14ac:dyDescent="0.25">
      <c r="A105" s="45"/>
      <c r="B105" s="36"/>
      <c r="C105" s="36"/>
      <c r="D105" s="37"/>
      <c r="E105" s="37"/>
    </row>
    <row r="106" spans="1:6" ht="16.5" customHeight="1" x14ac:dyDescent="0.25">
      <c r="A106" s="61" t="s">
        <v>136</v>
      </c>
      <c r="B106" s="62"/>
      <c r="C106" s="62"/>
      <c r="D106" s="62"/>
      <c r="E106" s="62"/>
      <c r="F106" s="62"/>
    </row>
    <row r="107" spans="1:6" ht="16.5" customHeight="1" x14ac:dyDescent="0.25">
      <c r="A107" s="45"/>
      <c r="B107" s="36"/>
      <c r="C107" s="36"/>
      <c r="D107" s="37"/>
      <c r="E107" s="37"/>
    </row>
    <row r="108" spans="1:6" ht="16.5" customHeight="1" x14ac:dyDescent="0.25">
      <c r="A108" s="61" t="s">
        <v>135</v>
      </c>
      <c r="B108" s="62"/>
      <c r="C108" s="62"/>
      <c r="D108" s="62"/>
      <c r="E108" s="62"/>
      <c r="F108" s="62"/>
    </row>
    <row r="109" spans="1:6" ht="16.5" customHeight="1" x14ac:dyDescent="0.25">
      <c r="A109" s="45"/>
      <c r="B109" s="36"/>
      <c r="C109" s="36"/>
      <c r="D109" s="37"/>
      <c r="E109" s="37"/>
    </row>
    <row r="110" spans="1:6" ht="16.5" customHeight="1" x14ac:dyDescent="0.25">
      <c r="A110" s="45"/>
      <c r="B110" s="36"/>
      <c r="C110" s="36"/>
      <c r="D110" s="37"/>
      <c r="E110" s="37"/>
    </row>
    <row r="111" spans="1:6" ht="16.5" customHeight="1" x14ac:dyDescent="0.25">
      <c r="A111" s="45"/>
      <c r="B111" s="36"/>
      <c r="C111" s="36"/>
      <c r="D111" s="37"/>
      <c r="E111" s="37"/>
    </row>
    <row r="112" spans="1:6" ht="16.5" customHeight="1" x14ac:dyDescent="0.25">
      <c r="A112" s="45"/>
      <c r="B112" s="36"/>
      <c r="C112" s="36"/>
      <c r="D112" s="37"/>
      <c r="E112" s="37"/>
    </row>
    <row r="113" spans="1:5" ht="16.5" customHeight="1" x14ac:dyDescent="0.25">
      <c r="A113" s="45"/>
      <c r="B113" s="36"/>
      <c r="C113" s="36"/>
      <c r="D113" s="37"/>
      <c r="E113" s="37"/>
    </row>
    <row r="114" spans="1:5" ht="16.5" customHeight="1" x14ac:dyDescent="0.25">
      <c r="A114" s="45"/>
      <c r="B114" s="36"/>
      <c r="C114" s="36"/>
      <c r="D114" s="37"/>
      <c r="E114" s="37"/>
    </row>
    <row r="115" spans="1:5" ht="16.5" customHeight="1" x14ac:dyDescent="0.25">
      <c r="A115" s="45"/>
      <c r="B115" s="36"/>
      <c r="C115" s="36"/>
      <c r="D115" s="37"/>
      <c r="E115" s="37"/>
    </row>
    <row r="116" spans="1:5" ht="16.5" customHeight="1" x14ac:dyDescent="0.25">
      <c r="A116" s="45"/>
      <c r="B116" s="36"/>
      <c r="C116" s="36"/>
      <c r="D116" s="37"/>
      <c r="E116" s="37"/>
    </row>
    <row r="117" spans="1:5" ht="16.5" customHeight="1" x14ac:dyDescent="0.25">
      <c r="A117" s="45"/>
      <c r="B117" s="36"/>
      <c r="C117" s="36"/>
      <c r="D117" s="37"/>
      <c r="E117" s="37"/>
    </row>
    <row r="118" spans="1:5" ht="16.5" customHeight="1" x14ac:dyDescent="0.25">
      <c r="A118" s="45"/>
      <c r="B118" s="36"/>
      <c r="C118" s="36"/>
      <c r="D118" s="37"/>
      <c r="E118" s="37"/>
    </row>
    <row r="119" spans="1:5" ht="16.5" customHeight="1" x14ac:dyDescent="0.25">
      <c r="A119" s="45"/>
      <c r="B119" s="36"/>
      <c r="C119" s="36"/>
      <c r="D119" s="37"/>
      <c r="E119" s="37"/>
    </row>
    <row r="120" spans="1:5" ht="16.5" customHeight="1" x14ac:dyDescent="0.25">
      <c r="A120" s="45"/>
      <c r="B120" s="36"/>
      <c r="C120" s="36"/>
      <c r="D120" s="37"/>
      <c r="E120" s="37"/>
    </row>
    <row r="121" spans="1:5" ht="16.5" customHeight="1" x14ac:dyDescent="0.25">
      <c r="A121" s="45"/>
      <c r="B121" s="36"/>
      <c r="C121" s="36"/>
      <c r="D121" s="37"/>
      <c r="E121" s="37"/>
    </row>
    <row r="122" spans="1:5" ht="16.5" customHeight="1" x14ac:dyDescent="0.25">
      <c r="A122" s="45"/>
      <c r="B122" s="36"/>
      <c r="C122" s="36"/>
      <c r="D122" s="37"/>
      <c r="E122" s="37"/>
    </row>
    <row r="123" spans="1:5" ht="16.5" customHeight="1" x14ac:dyDescent="0.25">
      <c r="A123" s="45"/>
      <c r="B123" s="36"/>
      <c r="C123" s="36"/>
      <c r="D123" s="37"/>
      <c r="E123" s="37"/>
    </row>
    <row r="124" spans="1:5" ht="16.5" customHeight="1" x14ac:dyDescent="0.25">
      <c r="A124" s="45"/>
      <c r="B124" s="36"/>
      <c r="C124" s="36"/>
      <c r="D124" s="37"/>
      <c r="E124" s="37"/>
    </row>
    <row r="125" spans="1:5" ht="16.5" customHeight="1" x14ac:dyDescent="0.25">
      <c r="A125" s="45"/>
      <c r="B125" s="36"/>
      <c r="C125" s="36"/>
      <c r="D125" s="37"/>
      <c r="E125" s="37"/>
    </row>
    <row r="126" spans="1:5" ht="16.5" customHeight="1" x14ac:dyDescent="0.25">
      <c r="A126" s="45"/>
      <c r="B126" s="36"/>
      <c r="C126" s="36"/>
      <c r="D126" s="37"/>
      <c r="E126" s="37"/>
    </row>
    <row r="127" spans="1:5" ht="16.5" customHeight="1" x14ac:dyDescent="0.25">
      <c r="A127" s="45"/>
      <c r="B127" s="36"/>
      <c r="C127" s="36"/>
      <c r="D127" s="37"/>
      <c r="E127" s="37"/>
    </row>
    <row r="128" spans="1:5" ht="16.5" customHeight="1" x14ac:dyDescent="0.25">
      <c r="A128" s="45"/>
      <c r="B128" s="36"/>
      <c r="C128" s="36"/>
      <c r="D128" s="37"/>
      <c r="E128" s="37"/>
    </row>
    <row r="129" spans="1:5" ht="16.5" customHeight="1" x14ac:dyDescent="0.25">
      <c r="A129" s="45"/>
      <c r="B129" s="36"/>
      <c r="C129" s="36"/>
      <c r="D129" s="37"/>
      <c r="E129" s="37"/>
    </row>
    <row r="130" spans="1:5" ht="16.5" customHeight="1" x14ac:dyDescent="0.25">
      <c r="A130" s="45"/>
      <c r="B130" s="36"/>
      <c r="C130" s="36"/>
      <c r="D130" s="37"/>
      <c r="E130" s="37"/>
    </row>
    <row r="131" spans="1:5" ht="16.5" customHeight="1" x14ac:dyDescent="0.25">
      <c r="A131" s="45"/>
      <c r="B131" s="36"/>
      <c r="C131" s="36"/>
      <c r="D131" s="37"/>
      <c r="E131" s="37"/>
    </row>
    <row r="132" spans="1:5" ht="16.5" customHeight="1" x14ac:dyDescent="0.25">
      <c r="A132" s="45"/>
      <c r="B132" s="36"/>
      <c r="C132" s="36"/>
      <c r="D132" s="37"/>
      <c r="E132" s="37"/>
    </row>
    <row r="133" spans="1:5" ht="16.5" customHeight="1" x14ac:dyDescent="0.25">
      <c r="A133" s="45"/>
      <c r="B133" s="36"/>
      <c r="C133" s="36"/>
      <c r="D133" s="37"/>
      <c r="E133" s="37"/>
    </row>
    <row r="134" spans="1:5" ht="9.75" customHeight="1" x14ac:dyDescent="0.25"/>
    <row r="135" spans="1:5" x14ac:dyDescent="0.25">
      <c r="E135" s="38"/>
    </row>
  </sheetData>
  <mergeCells count="77">
    <mergeCell ref="B13:C13"/>
    <mergeCell ref="A1:F1"/>
    <mergeCell ref="A3:E3"/>
    <mergeCell ref="B4:C4"/>
    <mergeCell ref="B5:C5"/>
    <mergeCell ref="B6:C6"/>
    <mergeCell ref="A7:E7"/>
    <mergeCell ref="B8:C8"/>
    <mergeCell ref="B9:C9"/>
    <mergeCell ref="B10:C10"/>
    <mergeCell ref="B11:C11"/>
    <mergeCell ref="B12:C12"/>
    <mergeCell ref="A25:C25"/>
    <mergeCell ref="D25:E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E24"/>
    <mergeCell ref="A37:E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A36:C36"/>
    <mergeCell ref="B39:E39"/>
    <mergeCell ref="C40:C45"/>
    <mergeCell ref="D40:D45"/>
    <mergeCell ref="E40:E47"/>
    <mergeCell ref="C46:C47"/>
    <mergeCell ref="D46:D47"/>
    <mergeCell ref="C62:C64"/>
    <mergeCell ref="D62:D66"/>
    <mergeCell ref="E62:E66"/>
    <mergeCell ref="B48:E48"/>
    <mergeCell ref="D49:D51"/>
    <mergeCell ref="E49:E51"/>
    <mergeCell ref="B52:E52"/>
    <mergeCell ref="E53:E55"/>
    <mergeCell ref="B56:E56"/>
    <mergeCell ref="C57:C58"/>
    <mergeCell ref="D57:D58"/>
    <mergeCell ref="E57:E58"/>
    <mergeCell ref="B59:E59"/>
    <mergeCell ref="B61:E61"/>
    <mergeCell ref="D82:D83"/>
    <mergeCell ref="E82:E83"/>
    <mergeCell ref="B67:E67"/>
    <mergeCell ref="B68:E68"/>
    <mergeCell ref="D69:D70"/>
    <mergeCell ref="E69:E70"/>
    <mergeCell ref="B71:E71"/>
    <mergeCell ref="D72:D80"/>
    <mergeCell ref="E72:E80"/>
    <mergeCell ref="B81:E81"/>
    <mergeCell ref="A96:E96"/>
    <mergeCell ref="A101:E101"/>
    <mergeCell ref="A106:F106"/>
    <mergeCell ref="A108:F108"/>
    <mergeCell ref="B84:E84"/>
    <mergeCell ref="D85:E85"/>
    <mergeCell ref="D86:E86"/>
    <mergeCell ref="D87:E87"/>
    <mergeCell ref="D88:E88"/>
    <mergeCell ref="A89:E89"/>
  </mergeCells>
  <pageMargins left="0.7" right="0.7" top="0.75" bottom="0.75" header="0.3" footer="0.3"/>
  <pageSetup paperSize="9" scale="79" orientation="portrait" r:id="rId1"/>
  <rowBreaks count="1" manualBreakCount="1">
    <brk id="106" max="4" man="1"/>
  </rowBreaks>
  <colBreaks count="1" manualBreakCount="1">
    <brk id="5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92627-5E34-472F-93C7-92A8591D7C34}">
  <sheetPr>
    <tabColor rgb="FF00B050"/>
  </sheetPr>
  <dimension ref="A1:I135"/>
  <sheetViews>
    <sheetView topLeftCell="A70" zoomScale="110" zoomScaleNormal="110" workbookViewId="0">
      <selection activeCell="J77" sqref="J77"/>
    </sheetView>
  </sheetViews>
  <sheetFormatPr defaultRowHeight="12.75" x14ac:dyDescent="0.25"/>
  <cols>
    <col min="1" max="1" width="6.42578125" style="1" customWidth="1"/>
    <col min="2" max="2" width="46.7109375" style="1" customWidth="1"/>
    <col min="3" max="3" width="22.7109375" style="1" customWidth="1"/>
    <col min="4" max="4" width="19.42578125" style="1" customWidth="1"/>
    <col min="5" max="5" width="14.7109375" style="1" customWidth="1"/>
    <col min="6" max="6" width="12.28515625" style="6" customWidth="1"/>
    <col min="7" max="7" width="11.5703125" style="1" customWidth="1"/>
    <col min="8" max="8" width="8.7109375" style="1" bestFit="1" customWidth="1"/>
    <col min="9" max="16384" width="9.140625" style="1"/>
  </cols>
  <sheetData>
    <row r="1" spans="1:6" ht="29.25" customHeight="1" x14ac:dyDescent="0.25">
      <c r="A1" s="61" t="s">
        <v>124</v>
      </c>
      <c r="B1" s="107"/>
      <c r="C1" s="107"/>
      <c r="D1" s="107"/>
      <c r="E1" s="107"/>
      <c r="F1" s="107"/>
    </row>
    <row r="2" spans="1:6" x14ac:dyDescent="0.25">
      <c r="A2" s="41"/>
      <c r="B2" s="3" t="s">
        <v>152</v>
      </c>
      <c r="C2" s="45"/>
      <c r="D2" s="45"/>
      <c r="E2" s="45"/>
      <c r="F2" s="5">
        <v>898.9</v>
      </c>
    </row>
    <row r="3" spans="1:6" ht="12" customHeight="1" x14ac:dyDescent="0.25">
      <c r="A3" s="95" t="s">
        <v>0</v>
      </c>
      <c r="B3" s="96"/>
      <c r="C3" s="96"/>
      <c r="D3" s="96"/>
      <c r="E3" s="97"/>
    </row>
    <row r="4" spans="1:6" ht="12.6" customHeight="1" x14ac:dyDescent="0.25">
      <c r="A4" s="7">
        <v>1</v>
      </c>
      <c r="B4" s="100" t="s">
        <v>1</v>
      </c>
      <c r="C4" s="101"/>
      <c r="D4" s="8" t="s">
        <v>127</v>
      </c>
      <c r="E4" s="9"/>
    </row>
    <row r="5" spans="1:6" ht="11.25" customHeight="1" x14ac:dyDescent="0.25">
      <c r="A5" s="7">
        <v>2</v>
      </c>
      <c r="B5" s="100" t="s">
        <v>3</v>
      </c>
      <c r="C5" s="101"/>
      <c r="D5" s="8" t="s">
        <v>126</v>
      </c>
      <c r="E5" s="39" t="s">
        <v>129</v>
      </c>
    </row>
    <row r="6" spans="1:6" ht="9.75" customHeight="1" x14ac:dyDescent="0.25">
      <c r="A6" s="7">
        <v>3</v>
      </c>
      <c r="B6" s="100" t="s">
        <v>4</v>
      </c>
      <c r="C6" s="101"/>
      <c r="D6" s="8" t="s">
        <v>128</v>
      </c>
      <c r="E6" s="9" t="s">
        <v>2</v>
      </c>
    </row>
    <row r="7" spans="1:6" ht="19.5" customHeight="1" x14ac:dyDescent="0.25">
      <c r="A7" s="95" t="s">
        <v>5</v>
      </c>
      <c r="B7" s="96"/>
      <c r="C7" s="96"/>
      <c r="D7" s="96"/>
      <c r="E7" s="97"/>
    </row>
    <row r="8" spans="1:6" ht="9.75" customHeight="1" x14ac:dyDescent="0.25">
      <c r="A8" s="7">
        <v>4</v>
      </c>
      <c r="B8" s="100" t="s">
        <v>6</v>
      </c>
      <c r="C8" s="101"/>
      <c r="D8" s="10">
        <v>0</v>
      </c>
      <c r="E8" s="11" t="s">
        <v>7</v>
      </c>
    </row>
    <row r="9" spans="1:6" ht="9.75" customHeight="1" x14ac:dyDescent="0.25">
      <c r="A9" s="7">
        <v>5</v>
      </c>
      <c r="B9" s="100" t="s">
        <v>8</v>
      </c>
      <c r="C9" s="101"/>
      <c r="D9" s="10">
        <v>0</v>
      </c>
      <c r="E9" s="12" t="s">
        <v>9</v>
      </c>
    </row>
    <row r="10" spans="1:6" ht="9.75" customHeight="1" x14ac:dyDescent="0.25">
      <c r="A10" s="7">
        <v>6</v>
      </c>
      <c r="B10" s="100" t="s">
        <v>10</v>
      </c>
      <c r="C10" s="101"/>
      <c r="D10" s="13">
        <v>42233.79</v>
      </c>
      <c r="E10" s="12" t="s">
        <v>9</v>
      </c>
    </row>
    <row r="11" spans="1:6" ht="9.75" customHeight="1" x14ac:dyDescent="0.25">
      <c r="A11" s="14">
        <v>7</v>
      </c>
      <c r="B11" s="92" t="s">
        <v>11</v>
      </c>
      <c r="C11" s="94"/>
      <c r="D11" s="15">
        <v>116605.44</v>
      </c>
      <c r="E11" s="9" t="s">
        <v>12</v>
      </c>
    </row>
    <row r="12" spans="1:6" ht="9.75" customHeight="1" x14ac:dyDescent="0.25">
      <c r="A12" s="7">
        <v>9</v>
      </c>
      <c r="B12" s="100" t="s">
        <v>132</v>
      </c>
      <c r="C12" s="101"/>
      <c r="D12" s="16">
        <f>D11-D13</f>
        <v>100280.6784</v>
      </c>
      <c r="E12" s="12" t="s">
        <v>9</v>
      </c>
    </row>
    <row r="13" spans="1:6" ht="9.75" customHeight="1" x14ac:dyDescent="0.25">
      <c r="A13" s="7">
        <v>10</v>
      </c>
      <c r="B13" s="100" t="s">
        <v>13</v>
      </c>
      <c r="C13" s="101"/>
      <c r="D13" s="16">
        <f>D11*14%</f>
        <v>16324.761600000002</v>
      </c>
      <c r="E13" s="12" t="s">
        <v>9</v>
      </c>
    </row>
    <row r="14" spans="1:6" ht="9.75" customHeight="1" x14ac:dyDescent="0.25">
      <c r="A14" s="14">
        <v>11</v>
      </c>
      <c r="B14" s="92" t="s">
        <v>14</v>
      </c>
      <c r="C14" s="94"/>
      <c r="D14" s="15">
        <v>103964.22</v>
      </c>
      <c r="E14" s="9" t="s">
        <v>12</v>
      </c>
    </row>
    <row r="15" spans="1:6" ht="9.75" customHeight="1" x14ac:dyDescent="0.25">
      <c r="A15" s="7">
        <v>12</v>
      </c>
      <c r="B15" s="100" t="s">
        <v>15</v>
      </c>
      <c r="C15" s="101"/>
      <c r="D15" s="17">
        <v>103964.22</v>
      </c>
      <c r="E15" s="12" t="s">
        <v>9</v>
      </c>
    </row>
    <row r="16" spans="1:6" ht="9.75" customHeight="1" x14ac:dyDescent="0.25">
      <c r="A16" s="7">
        <v>13</v>
      </c>
      <c r="B16" s="100" t="s">
        <v>16</v>
      </c>
      <c r="C16" s="101"/>
      <c r="D16" s="10">
        <v>0</v>
      </c>
      <c r="E16" s="12" t="s">
        <v>9</v>
      </c>
    </row>
    <row r="17" spans="1:9" ht="9.75" customHeight="1" x14ac:dyDescent="0.25">
      <c r="A17" s="7">
        <v>14</v>
      </c>
      <c r="B17" s="100" t="s">
        <v>17</v>
      </c>
      <c r="C17" s="101"/>
      <c r="D17" s="10">
        <v>0</v>
      </c>
      <c r="E17" s="12" t="s">
        <v>9</v>
      </c>
    </row>
    <row r="18" spans="1:9" ht="9.75" customHeight="1" x14ac:dyDescent="0.25">
      <c r="A18" s="7">
        <v>15</v>
      </c>
      <c r="B18" s="100" t="s">
        <v>18</v>
      </c>
      <c r="C18" s="101"/>
      <c r="D18" s="10">
        <v>0</v>
      </c>
      <c r="E18" s="12" t="s">
        <v>9</v>
      </c>
    </row>
    <row r="19" spans="1:9" ht="9.75" customHeight="1" x14ac:dyDescent="0.25">
      <c r="A19" s="7">
        <v>16</v>
      </c>
      <c r="B19" s="100" t="s">
        <v>19</v>
      </c>
      <c r="C19" s="101"/>
      <c r="D19" s="10">
        <v>0</v>
      </c>
      <c r="E19" s="12" t="s">
        <v>9</v>
      </c>
    </row>
    <row r="20" spans="1:9" ht="9.75" customHeight="1" x14ac:dyDescent="0.25">
      <c r="A20" s="14">
        <v>17</v>
      </c>
      <c r="B20" s="92" t="s">
        <v>20</v>
      </c>
      <c r="C20" s="94"/>
      <c r="D20" s="18">
        <f>D10+D11-D15</f>
        <v>54875.010000000009</v>
      </c>
      <c r="E20" s="9" t="s">
        <v>12</v>
      </c>
    </row>
    <row r="21" spans="1:9" ht="9.75" customHeight="1" x14ac:dyDescent="0.25">
      <c r="A21" s="7">
        <v>18</v>
      </c>
      <c r="B21" s="100" t="s">
        <v>21</v>
      </c>
      <c r="C21" s="101"/>
      <c r="D21" s="12" t="s">
        <v>22</v>
      </c>
      <c r="E21" s="12" t="s">
        <v>9</v>
      </c>
    </row>
    <row r="22" spans="1:9" ht="9.75" customHeight="1" x14ac:dyDescent="0.25">
      <c r="A22" s="7">
        <v>19</v>
      </c>
      <c r="B22" s="100" t="s">
        <v>23</v>
      </c>
      <c r="C22" s="101"/>
      <c r="D22" s="12" t="s">
        <v>22</v>
      </c>
      <c r="E22" s="12" t="s">
        <v>9</v>
      </c>
    </row>
    <row r="23" spans="1:9" ht="13.7" customHeight="1" x14ac:dyDescent="0.25">
      <c r="A23" s="7">
        <v>20</v>
      </c>
      <c r="B23" s="100" t="s">
        <v>24</v>
      </c>
      <c r="C23" s="101"/>
      <c r="D23" s="17">
        <f>D20</f>
        <v>54875.010000000009</v>
      </c>
      <c r="E23" s="12" t="s">
        <v>9</v>
      </c>
      <c r="H23" s="6"/>
    </row>
    <row r="24" spans="1:9" ht="12" customHeight="1" x14ac:dyDescent="0.25">
      <c r="A24" s="95" t="s">
        <v>25</v>
      </c>
      <c r="B24" s="96"/>
      <c r="C24" s="96"/>
      <c r="D24" s="96"/>
      <c r="E24" s="97"/>
      <c r="I24" s="1" t="s">
        <v>145</v>
      </c>
    </row>
    <row r="25" spans="1:9" ht="19.5" customHeight="1" x14ac:dyDescent="0.25">
      <c r="A25" s="90" t="s">
        <v>26</v>
      </c>
      <c r="B25" s="102"/>
      <c r="C25" s="91"/>
      <c r="D25" s="103" t="s">
        <v>27</v>
      </c>
      <c r="E25" s="104"/>
    </row>
    <row r="26" spans="1:9" ht="21.75" customHeight="1" x14ac:dyDescent="0.25">
      <c r="A26" s="19">
        <v>21</v>
      </c>
      <c r="B26" s="90" t="s">
        <v>28</v>
      </c>
      <c r="C26" s="98"/>
      <c r="D26" s="20">
        <f>D12*46.2%+5920.22</f>
        <v>52249.893420800006</v>
      </c>
      <c r="E26" s="21" t="s">
        <v>29</v>
      </c>
    </row>
    <row r="27" spans="1:9" ht="15.75" customHeight="1" x14ac:dyDescent="0.25">
      <c r="A27" s="19">
        <v>22</v>
      </c>
      <c r="B27" s="90" t="s">
        <v>130</v>
      </c>
      <c r="C27" s="91"/>
      <c r="D27" s="15">
        <f>D13</f>
        <v>16324.761600000002</v>
      </c>
      <c r="E27" s="21" t="s">
        <v>29</v>
      </c>
    </row>
    <row r="28" spans="1:9" ht="12" customHeight="1" x14ac:dyDescent="0.25">
      <c r="A28" s="19">
        <v>23</v>
      </c>
      <c r="B28" s="90" t="s">
        <v>30</v>
      </c>
      <c r="C28" s="91"/>
      <c r="D28" s="16">
        <f>D27*34%</f>
        <v>5550.4189440000009</v>
      </c>
      <c r="E28" s="21" t="s">
        <v>29</v>
      </c>
    </row>
    <row r="29" spans="1:9" ht="12" customHeight="1" x14ac:dyDescent="0.25">
      <c r="A29" s="19">
        <v>24</v>
      </c>
      <c r="B29" s="90" t="s">
        <v>31</v>
      </c>
      <c r="C29" s="91"/>
      <c r="D29" s="16">
        <f>D27*33%</f>
        <v>5387.1713280000004</v>
      </c>
      <c r="E29" s="21" t="s">
        <v>29</v>
      </c>
    </row>
    <row r="30" spans="1:9" ht="13.35" customHeight="1" x14ac:dyDescent="0.25">
      <c r="A30" s="19">
        <v>25</v>
      </c>
      <c r="B30" s="90" t="s">
        <v>32</v>
      </c>
      <c r="C30" s="91"/>
      <c r="D30" s="16">
        <f>D27*33%</f>
        <v>5387.1713280000004</v>
      </c>
      <c r="E30" s="21" t="s">
        <v>29</v>
      </c>
    </row>
    <row r="31" spans="1:9" ht="19.5" customHeight="1" x14ac:dyDescent="0.25">
      <c r="A31" s="19">
        <v>26</v>
      </c>
      <c r="B31" s="99" t="s">
        <v>33</v>
      </c>
      <c r="C31" s="98"/>
      <c r="D31" s="16">
        <f>D12*14%</f>
        <v>14039.294976000001</v>
      </c>
      <c r="E31" s="21" t="s">
        <v>29</v>
      </c>
    </row>
    <row r="32" spans="1:9" ht="14.45" customHeight="1" x14ac:dyDescent="0.25">
      <c r="A32" s="19">
        <v>27</v>
      </c>
      <c r="B32" s="90" t="s">
        <v>34</v>
      </c>
      <c r="C32" s="91"/>
      <c r="D32" s="16">
        <f>D12*21%</f>
        <v>21058.942464</v>
      </c>
      <c r="E32" s="21" t="s">
        <v>29</v>
      </c>
    </row>
    <row r="33" spans="1:7" ht="17.850000000000001" customHeight="1" x14ac:dyDescent="0.25">
      <c r="A33" s="19">
        <v>28</v>
      </c>
      <c r="B33" s="90" t="s">
        <v>35</v>
      </c>
      <c r="C33" s="91"/>
      <c r="D33" s="16">
        <f>D12*10%</f>
        <v>10028.067840000002</v>
      </c>
      <c r="E33" s="21" t="s">
        <v>29</v>
      </c>
    </row>
    <row r="34" spans="1:7" ht="15.75" customHeight="1" x14ac:dyDescent="0.25">
      <c r="A34" s="19">
        <v>31</v>
      </c>
      <c r="B34" s="90" t="s">
        <v>131</v>
      </c>
      <c r="C34" s="91"/>
      <c r="D34" s="16">
        <v>2102.23</v>
      </c>
      <c r="E34" s="21" t="s">
        <v>29</v>
      </c>
    </row>
    <row r="35" spans="1:7" ht="15.75" customHeight="1" x14ac:dyDescent="0.25">
      <c r="A35" s="19">
        <v>32</v>
      </c>
      <c r="B35" s="90" t="s">
        <v>36</v>
      </c>
      <c r="C35" s="91"/>
      <c r="D35" s="16">
        <f>D12*0.8%</f>
        <v>802.24542719999999</v>
      </c>
      <c r="E35" s="21" t="s">
        <v>29</v>
      </c>
    </row>
    <row r="36" spans="1:7" ht="15" customHeight="1" x14ac:dyDescent="0.25">
      <c r="A36" s="92" t="s">
        <v>37</v>
      </c>
      <c r="B36" s="93"/>
      <c r="C36" s="94"/>
      <c r="D36" s="22">
        <f>D35+D34+D33+D32+D31+D27+D26</f>
        <v>116605.43572800001</v>
      </c>
      <c r="E36" s="23" t="s">
        <v>29</v>
      </c>
      <c r="G36" s="6"/>
    </row>
    <row r="37" spans="1:7" ht="17.100000000000001" customHeight="1" x14ac:dyDescent="0.25">
      <c r="A37" s="95" t="s">
        <v>38</v>
      </c>
      <c r="B37" s="96"/>
      <c r="C37" s="96"/>
      <c r="D37" s="96"/>
      <c r="E37" s="97"/>
    </row>
    <row r="38" spans="1:7" ht="39.75" customHeight="1" x14ac:dyDescent="0.25">
      <c r="A38" s="24"/>
      <c r="B38" s="25" t="s">
        <v>39</v>
      </c>
      <c r="C38" s="25" t="s">
        <v>40</v>
      </c>
      <c r="D38" s="25" t="s">
        <v>41</v>
      </c>
      <c r="E38" s="24" t="s">
        <v>42</v>
      </c>
    </row>
    <row r="39" spans="1:7" ht="22.7" customHeight="1" x14ac:dyDescent="0.25">
      <c r="A39" s="26">
        <v>25</v>
      </c>
      <c r="B39" s="80" t="s">
        <v>43</v>
      </c>
      <c r="C39" s="74"/>
      <c r="D39" s="74"/>
      <c r="E39" s="75"/>
    </row>
    <row r="40" spans="1:7" ht="41.1" customHeight="1" x14ac:dyDescent="0.25">
      <c r="A40" s="24"/>
      <c r="B40" s="11" t="s">
        <v>44</v>
      </c>
      <c r="C40" s="81" t="s">
        <v>45</v>
      </c>
      <c r="D40" s="81" t="s">
        <v>46</v>
      </c>
      <c r="E40" s="83">
        <f>D26/F2</f>
        <v>58.126480610523984</v>
      </c>
    </row>
    <row r="41" spans="1:7" ht="34.700000000000003" customHeight="1" x14ac:dyDescent="0.25">
      <c r="A41" s="24"/>
      <c r="B41" s="11" t="s">
        <v>47</v>
      </c>
      <c r="C41" s="85"/>
      <c r="D41" s="85"/>
      <c r="E41" s="87"/>
    </row>
    <row r="42" spans="1:7" ht="19.5" customHeight="1" x14ac:dyDescent="0.25">
      <c r="A42" s="24"/>
      <c r="B42" s="24" t="s">
        <v>48</v>
      </c>
      <c r="C42" s="85"/>
      <c r="D42" s="85"/>
      <c r="E42" s="87"/>
    </row>
    <row r="43" spans="1:7" ht="37.700000000000003" customHeight="1" x14ac:dyDescent="0.25">
      <c r="A43" s="24"/>
      <c r="B43" s="11" t="s">
        <v>49</v>
      </c>
      <c r="C43" s="85"/>
      <c r="D43" s="85"/>
      <c r="E43" s="87"/>
    </row>
    <row r="44" spans="1:7" ht="27.75" customHeight="1" x14ac:dyDescent="0.25">
      <c r="A44" s="24"/>
      <c r="B44" s="24" t="s">
        <v>50</v>
      </c>
      <c r="C44" s="85"/>
      <c r="D44" s="85"/>
      <c r="E44" s="87"/>
    </row>
    <row r="45" spans="1:7" ht="20.25" customHeight="1" x14ac:dyDescent="0.25">
      <c r="A45" s="24"/>
      <c r="B45" s="24" t="s">
        <v>51</v>
      </c>
      <c r="C45" s="85"/>
      <c r="D45" s="85"/>
      <c r="E45" s="87"/>
    </row>
    <row r="46" spans="1:7" ht="25.35" customHeight="1" x14ac:dyDescent="0.25">
      <c r="A46" s="24"/>
      <c r="B46" s="11" t="s">
        <v>52</v>
      </c>
      <c r="C46" s="88"/>
      <c r="D46" s="88"/>
      <c r="E46" s="87"/>
    </row>
    <row r="47" spans="1:7" ht="26.45" customHeight="1" x14ac:dyDescent="0.25">
      <c r="A47" s="24"/>
      <c r="B47" s="11" t="s">
        <v>53</v>
      </c>
      <c r="C47" s="89"/>
      <c r="D47" s="89"/>
      <c r="E47" s="84"/>
    </row>
    <row r="48" spans="1:7" ht="18.2" customHeight="1" x14ac:dyDescent="0.25">
      <c r="A48" s="26">
        <v>26</v>
      </c>
      <c r="B48" s="80" t="s">
        <v>54</v>
      </c>
      <c r="C48" s="74"/>
      <c r="D48" s="74"/>
      <c r="E48" s="75"/>
    </row>
    <row r="49" spans="1:5" ht="19.5" customHeight="1" x14ac:dyDescent="0.25">
      <c r="A49" s="24"/>
      <c r="B49" s="24" t="s">
        <v>55</v>
      </c>
      <c r="C49" s="11" t="s">
        <v>45</v>
      </c>
      <c r="D49" s="81" t="s">
        <v>46</v>
      </c>
      <c r="E49" s="83">
        <f>D27/F2</f>
        <v>18.160820558460344</v>
      </c>
    </row>
    <row r="50" spans="1:5" ht="30.75" customHeight="1" x14ac:dyDescent="0.25">
      <c r="A50" s="24"/>
      <c r="B50" s="11" t="s">
        <v>56</v>
      </c>
      <c r="C50" s="11" t="s">
        <v>57</v>
      </c>
      <c r="D50" s="85"/>
      <c r="E50" s="87"/>
    </row>
    <row r="51" spans="1:5" ht="17.100000000000001" customHeight="1" x14ac:dyDescent="0.25">
      <c r="A51" s="24"/>
      <c r="B51" s="11" t="s">
        <v>58</v>
      </c>
      <c r="C51" s="11" t="s">
        <v>45</v>
      </c>
      <c r="D51" s="82"/>
      <c r="E51" s="84"/>
    </row>
    <row r="52" spans="1:5" ht="14.45" customHeight="1" x14ac:dyDescent="0.25">
      <c r="A52" s="26">
        <v>27</v>
      </c>
      <c r="B52" s="80" t="s">
        <v>59</v>
      </c>
      <c r="C52" s="74"/>
      <c r="D52" s="74"/>
      <c r="E52" s="75"/>
    </row>
    <row r="53" spans="1:5" ht="20.25" customHeight="1" x14ac:dyDescent="0.25">
      <c r="A53" s="24"/>
      <c r="B53" s="11" t="s">
        <v>60</v>
      </c>
      <c r="C53" s="11" t="s">
        <v>61</v>
      </c>
      <c r="D53" s="11" t="s">
        <v>46</v>
      </c>
      <c r="E53" s="83">
        <f>D28/F2</f>
        <v>6.1746789898765169</v>
      </c>
    </row>
    <row r="54" spans="1:5" ht="20.25" customHeight="1" x14ac:dyDescent="0.25">
      <c r="A54" s="24"/>
      <c r="B54" s="11" t="s">
        <v>62</v>
      </c>
      <c r="C54" s="11" t="s">
        <v>61</v>
      </c>
      <c r="D54" s="11" t="s">
        <v>46</v>
      </c>
      <c r="E54" s="87"/>
    </row>
    <row r="55" spans="1:5" ht="20.25" customHeight="1" x14ac:dyDescent="0.25">
      <c r="A55" s="24"/>
      <c r="B55" s="24" t="s">
        <v>63</v>
      </c>
      <c r="C55" s="11" t="s">
        <v>61</v>
      </c>
      <c r="D55" s="11" t="s">
        <v>46</v>
      </c>
      <c r="E55" s="84"/>
    </row>
    <row r="56" spans="1:5" ht="13.35" customHeight="1" x14ac:dyDescent="0.25">
      <c r="A56" s="26">
        <v>28</v>
      </c>
      <c r="B56" s="80" t="s">
        <v>64</v>
      </c>
      <c r="C56" s="74"/>
      <c r="D56" s="74"/>
      <c r="E56" s="75"/>
    </row>
    <row r="57" spans="1:5" ht="21.6" customHeight="1" x14ac:dyDescent="0.25">
      <c r="A57" s="24"/>
      <c r="B57" s="11" t="s">
        <v>65</v>
      </c>
      <c r="C57" s="81" t="s">
        <v>66</v>
      </c>
      <c r="D57" s="81" t="s">
        <v>46</v>
      </c>
      <c r="E57" s="83">
        <f>D29/F2</f>
        <v>5.9930707842919126</v>
      </c>
    </row>
    <row r="58" spans="1:5" ht="21.6" customHeight="1" x14ac:dyDescent="0.25">
      <c r="A58" s="24"/>
      <c r="B58" s="11" t="s">
        <v>67</v>
      </c>
      <c r="C58" s="82"/>
      <c r="D58" s="82"/>
      <c r="E58" s="84"/>
    </row>
    <row r="59" spans="1:5" ht="15" customHeight="1" x14ac:dyDescent="0.25">
      <c r="A59" s="27">
        <v>29</v>
      </c>
      <c r="B59" s="80" t="s">
        <v>68</v>
      </c>
      <c r="C59" s="74"/>
      <c r="D59" s="74"/>
      <c r="E59" s="75"/>
    </row>
    <row r="60" spans="1:5" ht="36.6" customHeight="1" x14ac:dyDescent="0.25">
      <c r="A60" s="24"/>
      <c r="B60" s="11" t="s">
        <v>69</v>
      </c>
      <c r="C60" s="11" t="s">
        <v>70</v>
      </c>
      <c r="D60" s="11" t="s">
        <v>46</v>
      </c>
      <c r="E60" s="28">
        <f>D30/F2</f>
        <v>5.9930707842919126</v>
      </c>
    </row>
    <row r="61" spans="1:5" ht="16.5" customHeight="1" x14ac:dyDescent="0.25">
      <c r="A61" s="27">
        <v>30</v>
      </c>
      <c r="B61" s="80" t="s">
        <v>71</v>
      </c>
      <c r="C61" s="74"/>
      <c r="D61" s="74"/>
      <c r="E61" s="75"/>
    </row>
    <row r="62" spans="1:5" ht="30.75" customHeight="1" x14ac:dyDescent="0.25">
      <c r="A62" s="24"/>
      <c r="B62" s="11" t="s">
        <v>72</v>
      </c>
      <c r="C62" s="81" t="s">
        <v>73</v>
      </c>
      <c r="D62" s="81" t="s">
        <v>74</v>
      </c>
      <c r="E62" s="83">
        <f>D31/F2</f>
        <v>15.618305680275894</v>
      </c>
    </row>
    <row r="63" spans="1:5" ht="22.7" customHeight="1" x14ac:dyDescent="0.25">
      <c r="A63" s="24"/>
      <c r="B63" s="11" t="s">
        <v>75</v>
      </c>
      <c r="C63" s="85"/>
      <c r="D63" s="85"/>
      <c r="E63" s="87"/>
    </row>
    <row r="64" spans="1:5" ht="22.7" customHeight="1" x14ac:dyDescent="0.25">
      <c r="A64" s="24"/>
      <c r="B64" s="11" t="s">
        <v>76</v>
      </c>
      <c r="C64" s="82"/>
      <c r="D64" s="85"/>
      <c r="E64" s="87"/>
    </row>
    <row r="65" spans="1:5" ht="22.7" customHeight="1" x14ac:dyDescent="0.25">
      <c r="A65" s="24"/>
      <c r="B65" s="11" t="s">
        <v>77</v>
      </c>
      <c r="C65" s="25" t="s">
        <v>78</v>
      </c>
      <c r="D65" s="85"/>
      <c r="E65" s="87"/>
    </row>
    <row r="66" spans="1:5" ht="29.45" customHeight="1" x14ac:dyDescent="0.25">
      <c r="A66" s="24"/>
      <c r="B66" s="11" t="s">
        <v>72</v>
      </c>
      <c r="C66" s="29" t="s">
        <v>79</v>
      </c>
      <c r="D66" s="82"/>
      <c r="E66" s="84"/>
    </row>
    <row r="67" spans="1:5" ht="16.5" customHeight="1" x14ac:dyDescent="0.25">
      <c r="A67" s="27">
        <v>31</v>
      </c>
      <c r="B67" s="80" t="s">
        <v>71</v>
      </c>
      <c r="C67" s="74"/>
      <c r="D67" s="74"/>
      <c r="E67" s="75"/>
    </row>
    <row r="68" spans="1:5" ht="17.100000000000001" customHeight="1" x14ac:dyDescent="0.25">
      <c r="A68" s="26">
        <v>31</v>
      </c>
      <c r="B68" s="80" t="s">
        <v>80</v>
      </c>
      <c r="C68" s="74"/>
      <c r="D68" s="74"/>
      <c r="E68" s="75"/>
    </row>
    <row r="69" spans="1:5" ht="15" customHeight="1" x14ac:dyDescent="0.25">
      <c r="A69" s="24"/>
      <c r="B69" s="11" t="s">
        <v>81</v>
      </c>
      <c r="C69" s="40" t="s">
        <v>147</v>
      </c>
      <c r="D69" s="81" t="s">
        <v>46</v>
      </c>
      <c r="E69" s="83">
        <f>D35/F2</f>
        <v>0.89247461030147957</v>
      </c>
    </row>
    <row r="70" spans="1:5" ht="16.5" customHeight="1" x14ac:dyDescent="0.25">
      <c r="A70" s="24"/>
      <c r="B70" s="11" t="s">
        <v>83</v>
      </c>
      <c r="C70" s="11" t="s">
        <v>146</v>
      </c>
      <c r="D70" s="82"/>
      <c r="E70" s="84"/>
    </row>
    <row r="71" spans="1:5" ht="16.5" customHeight="1" x14ac:dyDescent="0.25">
      <c r="A71" s="26">
        <v>32</v>
      </c>
      <c r="B71" s="80" t="s">
        <v>84</v>
      </c>
      <c r="C71" s="74"/>
      <c r="D71" s="74"/>
      <c r="E71" s="75"/>
    </row>
    <row r="72" spans="1:5" ht="22.7" customHeight="1" x14ac:dyDescent="0.25">
      <c r="A72" s="24"/>
      <c r="B72" s="11" t="s">
        <v>85</v>
      </c>
      <c r="C72" s="25" t="s">
        <v>86</v>
      </c>
      <c r="D72" s="81" t="s">
        <v>46</v>
      </c>
      <c r="E72" s="78">
        <f>D32/F2</f>
        <v>23.42745852041384</v>
      </c>
    </row>
    <row r="73" spans="1:5" ht="14.45" customHeight="1" x14ac:dyDescent="0.25">
      <c r="A73" s="24"/>
      <c r="B73" s="11" t="s">
        <v>87</v>
      </c>
      <c r="C73" s="25" t="s">
        <v>86</v>
      </c>
      <c r="D73" s="85"/>
      <c r="E73" s="79"/>
    </row>
    <row r="74" spans="1:5" ht="16.5" customHeight="1" x14ac:dyDescent="0.25">
      <c r="A74" s="24"/>
      <c r="B74" s="11" t="s">
        <v>88</v>
      </c>
      <c r="C74" s="25" t="s">
        <v>86</v>
      </c>
      <c r="D74" s="85"/>
      <c r="E74" s="79"/>
    </row>
    <row r="75" spans="1:5" ht="11.25" customHeight="1" x14ac:dyDescent="0.25">
      <c r="A75" s="24"/>
      <c r="B75" s="11" t="s">
        <v>89</v>
      </c>
      <c r="C75" s="25" t="s">
        <v>86</v>
      </c>
      <c r="D75" s="85"/>
      <c r="E75" s="79"/>
    </row>
    <row r="76" spans="1:5" ht="21.95" customHeight="1" x14ac:dyDescent="0.25">
      <c r="A76" s="24"/>
      <c r="B76" s="11" t="s">
        <v>90</v>
      </c>
      <c r="C76" s="25" t="s">
        <v>86</v>
      </c>
      <c r="D76" s="85"/>
      <c r="E76" s="79"/>
    </row>
    <row r="77" spans="1:5" ht="29.45" customHeight="1" x14ac:dyDescent="0.25">
      <c r="A77" s="24"/>
      <c r="B77" s="11" t="s">
        <v>91</v>
      </c>
      <c r="C77" s="25" t="s">
        <v>86</v>
      </c>
      <c r="D77" s="85"/>
      <c r="E77" s="79"/>
    </row>
    <row r="78" spans="1:5" ht="20.25" customHeight="1" x14ac:dyDescent="0.25">
      <c r="A78" s="24"/>
      <c r="B78" s="11" t="s">
        <v>92</v>
      </c>
      <c r="C78" s="25" t="s">
        <v>86</v>
      </c>
      <c r="D78" s="85"/>
      <c r="E78" s="79"/>
    </row>
    <row r="79" spans="1:5" ht="20.25" customHeight="1" x14ac:dyDescent="0.25">
      <c r="A79" s="24"/>
      <c r="B79" s="24" t="s">
        <v>93</v>
      </c>
      <c r="C79" s="25" t="s">
        <v>86</v>
      </c>
      <c r="D79" s="85"/>
      <c r="E79" s="79"/>
    </row>
    <row r="80" spans="1:5" ht="15" customHeight="1" x14ac:dyDescent="0.25">
      <c r="A80" s="24"/>
      <c r="B80" s="11" t="s">
        <v>94</v>
      </c>
      <c r="C80" s="25" t="s">
        <v>95</v>
      </c>
      <c r="D80" s="82"/>
      <c r="E80" s="86"/>
    </row>
    <row r="81" spans="1:5" ht="12.6" customHeight="1" x14ac:dyDescent="0.25">
      <c r="A81" s="26">
        <v>37</v>
      </c>
      <c r="B81" s="73" t="s">
        <v>133</v>
      </c>
      <c r="C81" s="74"/>
      <c r="D81" s="74"/>
      <c r="E81" s="75"/>
    </row>
    <row r="82" spans="1:5" ht="37.700000000000003" customHeight="1" x14ac:dyDescent="0.25">
      <c r="A82" s="24"/>
      <c r="B82" s="11" t="s">
        <v>134</v>
      </c>
      <c r="C82" s="25" t="s">
        <v>97</v>
      </c>
      <c r="D82" s="76" t="s">
        <v>96</v>
      </c>
      <c r="E82" s="78">
        <f>D34/F2</f>
        <v>2.3386694849260206</v>
      </c>
    </row>
    <row r="83" spans="1:5" ht="23.25" customHeight="1" x14ac:dyDescent="0.25">
      <c r="A83" s="24"/>
      <c r="B83" s="40" t="s">
        <v>134</v>
      </c>
      <c r="C83" s="25" t="s">
        <v>98</v>
      </c>
      <c r="D83" s="77"/>
      <c r="E83" s="79"/>
    </row>
    <row r="84" spans="1:5" ht="9.75" customHeight="1" x14ac:dyDescent="0.25">
      <c r="A84" s="26">
        <v>38</v>
      </c>
      <c r="B84" s="80" t="s">
        <v>99</v>
      </c>
      <c r="C84" s="74"/>
      <c r="D84" s="74"/>
      <c r="E84" s="75"/>
    </row>
    <row r="85" spans="1:5" ht="14.25" customHeight="1" x14ac:dyDescent="0.25">
      <c r="A85" s="24"/>
      <c r="B85" s="11" t="s">
        <v>100</v>
      </c>
      <c r="C85" s="11" t="s">
        <v>101</v>
      </c>
      <c r="D85" s="65">
        <v>0</v>
      </c>
      <c r="E85" s="66"/>
    </row>
    <row r="86" spans="1:5" ht="14.25" customHeight="1" x14ac:dyDescent="0.25">
      <c r="A86" s="24"/>
      <c r="B86" s="11" t="s">
        <v>102</v>
      </c>
      <c r="C86" s="11" t="s">
        <v>101</v>
      </c>
      <c r="D86" s="65">
        <v>0</v>
      </c>
      <c r="E86" s="66"/>
    </row>
    <row r="87" spans="1:5" ht="14.25" customHeight="1" x14ac:dyDescent="0.25">
      <c r="A87" s="24"/>
      <c r="B87" s="11" t="s">
        <v>103</v>
      </c>
      <c r="C87" s="11" t="s">
        <v>101</v>
      </c>
      <c r="D87" s="65">
        <v>0</v>
      </c>
      <c r="E87" s="66"/>
    </row>
    <row r="88" spans="1:5" ht="14.25" customHeight="1" x14ac:dyDescent="0.25">
      <c r="A88" s="44"/>
      <c r="B88" s="11" t="s">
        <v>104</v>
      </c>
      <c r="C88" s="11" t="s">
        <v>7</v>
      </c>
      <c r="D88" s="65">
        <v>0</v>
      </c>
      <c r="E88" s="66"/>
    </row>
    <row r="89" spans="1:5" ht="16.5" customHeight="1" x14ac:dyDescent="0.25">
      <c r="A89" s="67" t="s">
        <v>105</v>
      </c>
      <c r="B89" s="68"/>
      <c r="C89" s="68"/>
      <c r="D89" s="68"/>
      <c r="E89" s="69"/>
    </row>
    <row r="90" spans="1:5" ht="16.5" customHeight="1" x14ac:dyDescent="0.25">
      <c r="A90" s="31">
        <v>1</v>
      </c>
      <c r="B90" s="21" t="s">
        <v>106</v>
      </c>
      <c r="C90" s="21" t="s">
        <v>107</v>
      </c>
      <c r="D90" s="42">
        <v>0</v>
      </c>
      <c r="E90" s="33"/>
    </row>
    <row r="91" spans="1:5" ht="16.5" customHeight="1" x14ac:dyDescent="0.25">
      <c r="A91" s="31">
        <v>2</v>
      </c>
      <c r="B91" s="21" t="s">
        <v>108</v>
      </c>
      <c r="C91" s="21" t="s">
        <v>107</v>
      </c>
      <c r="D91" s="42">
        <v>0</v>
      </c>
      <c r="E91" s="33"/>
    </row>
    <row r="92" spans="1:5" ht="16.5" customHeight="1" x14ac:dyDescent="0.25">
      <c r="A92" s="31">
        <v>3</v>
      </c>
      <c r="B92" s="21" t="s">
        <v>109</v>
      </c>
      <c r="C92" s="21" t="s">
        <v>107</v>
      </c>
      <c r="D92" s="34"/>
      <c r="E92" s="33"/>
    </row>
    <row r="93" spans="1:5" ht="16.5" customHeight="1" x14ac:dyDescent="0.25">
      <c r="A93" s="31">
        <v>4</v>
      </c>
      <c r="B93" s="21" t="s">
        <v>110</v>
      </c>
      <c r="C93" s="21" t="s">
        <v>107</v>
      </c>
      <c r="D93" s="42" t="s">
        <v>111</v>
      </c>
      <c r="E93" s="33"/>
    </row>
    <row r="94" spans="1:5" ht="16.5" customHeight="1" x14ac:dyDescent="0.25">
      <c r="A94" s="31">
        <v>5</v>
      </c>
      <c r="B94" s="21" t="s">
        <v>112</v>
      </c>
      <c r="C94" s="21" t="s">
        <v>107</v>
      </c>
      <c r="D94" s="42" t="s">
        <v>111</v>
      </c>
      <c r="E94" s="33"/>
    </row>
    <row r="95" spans="1:5" ht="16.5" customHeight="1" x14ac:dyDescent="0.25">
      <c r="A95" s="31">
        <v>6</v>
      </c>
      <c r="B95" s="21" t="s">
        <v>113</v>
      </c>
      <c r="C95" s="21" t="s">
        <v>107</v>
      </c>
      <c r="D95" s="34"/>
      <c r="E95" s="33"/>
    </row>
    <row r="96" spans="1:5" ht="16.5" customHeight="1" x14ac:dyDescent="0.25">
      <c r="A96" s="67" t="s">
        <v>114</v>
      </c>
      <c r="B96" s="68"/>
      <c r="C96" s="68"/>
      <c r="D96" s="68"/>
      <c r="E96" s="69"/>
    </row>
    <row r="97" spans="1:6" ht="16.5" customHeight="1" x14ac:dyDescent="0.25">
      <c r="A97" s="31">
        <v>1</v>
      </c>
      <c r="B97" s="21" t="s">
        <v>115</v>
      </c>
      <c r="C97" s="21" t="s">
        <v>116</v>
      </c>
      <c r="D97" s="42">
        <v>2</v>
      </c>
      <c r="E97" s="33"/>
    </row>
    <row r="98" spans="1:6" ht="16.5" customHeight="1" x14ac:dyDescent="0.25">
      <c r="A98" s="31">
        <v>2</v>
      </c>
      <c r="B98" s="21" t="s">
        <v>117</v>
      </c>
      <c r="C98" s="21" t="s">
        <v>116</v>
      </c>
      <c r="D98" s="42">
        <v>2</v>
      </c>
      <c r="E98" s="33"/>
    </row>
    <row r="99" spans="1:6" ht="16.5" customHeight="1" x14ac:dyDescent="0.25">
      <c r="A99" s="31">
        <v>3</v>
      </c>
      <c r="B99" s="21" t="s">
        <v>118</v>
      </c>
      <c r="C99" s="21" t="s">
        <v>116</v>
      </c>
      <c r="D99" s="42" t="s">
        <v>111</v>
      </c>
      <c r="E99" s="33"/>
    </row>
    <row r="100" spans="1:6" ht="16.5" customHeight="1" x14ac:dyDescent="0.25">
      <c r="A100" s="31">
        <v>4</v>
      </c>
      <c r="B100" s="21" t="s">
        <v>119</v>
      </c>
      <c r="C100" s="21" t="s">
        <v>107</v>
      </c>
      <c r="D100" s="42">
        <v>2322.21</v>
      </c>
      <c r="E100" s="33"/>
    </row>
    <row r="101" spans="1:6" ht="16.5" customHeight="1" x14ac:dyDescent="0.25">
      <c r="A101" s="70" t="s">
        <v>120</v>
      </c>
      <c r="B101" s="71"/>
      <c r="C101" s="71"/>
      <c r="D101" s="71"/>
      <c r="E101" s="72"/>
    </row>
    <row r="102" spans="1:6" ht="16.5" customHeight="1" x14ac:dyDescent="0.25">
      <c r="A102" s="31">
        <v>1</v>
      </c>
      <c r="B102" s="21" t="s">
        <v>121</v>
      </c>
      <c r="C102" s="21" t="s">
        <v>116</v>
      </c>
      <c r="D102" s="43"/>
      <c r="E102" s="33"/>
    </row>
    <row r="103" spans="1:6" ht="16.5" customHeight="1" x14ac:dyDescent="0.25">
      <c r="A103" s="31">
        <v>2</v>
      </c>
      <c r="B103" s="21" t="s">
        <v>122</v>
      </c>
      <c r="C103" s="21" t="s">
        <v>116</v>
      </c>
      <c r="D103" s="43"/>
      <c r="E103" s="33"/>
    </row>
    <row r="104" spans="1:6" ht="24.75" customHeight="1" x14ac:dyDescent="0.25">
      <c r="A104" s="31">
        <v>3</v>
      </c>
      <c r="B104" s="21" t="s">
        <v>123</v>
      </c>
      <c r="C104" s="21" t="s">
        <v>107</v>
      </c>
      <c r="D104" s="43"/>
      <c r="E104" s="33"/>
    </row>
    <row r="105" spans="1:6" ht="16.5" customHeight="1" x14ac:dyDescent="0.25">
      <c r="A105" s="45"/>
      <c r="B105" s="36"/>
      <c r="C105" s="36"/>
      <c r="D105" s="37"/>
      <c r="E105" s="37"/>
    </row>
    <row r="106" spans="1:6" ht="16.5" customHeight="1" x14ac:dyDescent="0.25">
      <c r="A106" s="61" t="s">
        <v>136</v>
      </c>
      <c r="B106" s="62"/>
      <c r="C106" s="62"/>
      <c r="D106" s="62"/>
      <c r="E106" s="62"/>
      <c r="F106" s="62"/>
    </row>
    <row r="107" spans="1:6" ht="16.5" customHeight="1" x14ac:dyDescent="0.25">
      <c r="A107" s="45"/>
      <c r="B107" s="36"/>
      <c r="C107" s="36"/>
      <c r="D107" s="37"/>
      <c r="E107" s="37"/>
    </row>
    <row r="108" spans="1:6" ht="16.5" customHeight="1" x14ac:dyDescent="0.25">
      <c r="A108" s="61" t="s">
        <v>135</v>
      </c>
      <c r="B108" s="62"/>
      <c r="C108" s="62"/>
      <c r="D108" s="62"/>
      <c r="E108" s="62"/>
      <c r="F108" s="62"/>
    </row>
    <row r="109" spans="1:6" ht="16.5" customHeight="1" x14ac:dyDescent="0.25">
      <c r="A109" s="45"/>
      <c r="B109" s="36"/>
      <c r="C109" s="36"/>
      <c r="D109" s="37"/>
      <c r="E109" s="37"/>
    </row>
    <row r="110" spans="1:6" ht="16.5" customHeight="1" x14ac:dyDescent="0.25">
      <c r="A110" s="45"/>
      <c r="B110" s="36"/>
      <c r="C110" s="36"/>
      <c r="D110" s="37"/>
      <c r="E110" s="37"/>
    </row>
    <row r="111" spans="1:6" ht="16.5" customHeight="1" x14ac:dyDescent="0.25">
      <c r="A111" s="45"/>
      <c r="B111" s="36"/>
      <c r="C111" s="36"/>
      <c r="D111" s="37"/>
      <c r="E111" s="37"/>
    </row>
    <row r="112" spans="1:6" ht="16.5" customHeight="1" x14ac:dyDescent="0.25">
      <c r="A112" s="45"/>
      <c r="B112" s="36"/>
      <c r="C112" s="36"/>
      <c r="D112" s="37"/>
      <c r="E112" s="37"/>
    </row>
    <row r="113" spans="1:5" ht="16.5" customHeight="1" x14ac:dyDescent="0.25">
      <c r="A113" s="45"/>
      <c r="B113" s="36"/>
      <c r="C113" s="36"/>
      <c r="D113" s="37"/>
      <c r="E113" s="37"/>
    </row>
    <row r="114" spans="1:5" ht="16.5" customHeight="1" x14ac:dyDescent="0.25">
      <c r="A114" s="45"/>
      <c r="B114" s="36"/>
      <c r="C114" s="36"/>
      <c r="D114" s="37"/>
      <c r="E114" s="37"/>
    </row>
    <row r="115" spans="1:5" ht="16.5" customHeight="1" x14ac:dyDescent="0.25">
      <c r="A115" s="45"/>
      <c r="B115" s="36"/>
      <c r="C115" s="36"/>
      <c r="D115" s="37"/>
      <c r="E115" s="37"/>
    </row>
    <row r="116" spans="1:5" ht="16.5" customHeight="1" x14ac:dyDescent="0.25">
      <c r="A116" s="45"/>
      <c r="B116" s="36"/>
      <c r="C116" s="36"/>
      <c r="D116" s="37"/>
      <c r="E116" s="37"/>
    </row>
    <row r="117" spans="1:5" ht="16.5" customHeight="1" x14ac:dyDescent="0.25">
      <c r="A117" s="45"/>
      <c r="B117" s="36"/>
      <c r="C117" s="36"/>
      <c r="D117" s="37"/>
      <c r="E117" s="37"/>
    </row>
    <row r="118" spans="1:5" ht="16.5" customHeight="1" x14ac:dyDescent="0.25">
      <c r="A118" s="45"/>
      <c r="B118" s="36"/>
      <c r="C118" s="36"/>
      <c r="D118" s="37"/>
      <c r="E118" s="37"/>
    </row>
    <row r="119" spans="1:5" ht="16.5" customHeight="1" x14ac:dyDescent="0.25">
      <c r="A119" s="45"/>
      <c r="B119" s="36"/>
      <c r="C119" s="36"/>
      <c r="D119" s="37"/>
      <c r="E119" s="37"/>
    </row>
    <row r="120" spans="1:5" ht="16.5" customHeight="1" x14ac:dyDescent="0.25">
      <c r="A120" s="45"/>
      <c r="B120" s="36"/>
      <c r="C120" s="36"/>
      <c r="D120" s="37"/>
      <c r="E120" s="37"/>
    </row>
    <row r="121" spans="1:5" ht="16.5" customHeight="1" x14ac:dyDescent="0.25">
      <c r="A121" s="45"/>
      <c r="B121" s="36"/>
      <c r="C121" s="36"/>
      <c r="D121" s="37"/>
      <c r="E121" s="37"/>
    </row>
    <row r="122" spans="1:5" ht="16.5" customHeight="1" x14ac:dyDescent="0.25">
      <c r="A122" s="45"/>
      <c r="B122" s="36"/>
      <c r="C122" s="36"/>
      <c r="D122" s="37"/>
      <c r="E122" s="37"/>
    </row>
    <row r="123" spans="1:5" ht="16.5" customHeight="1" x14ac:dyDescent="0.25">
      <c r="A123" s="45"/>
      <c r="B123" s="36"/>
      <c r="C123" s="36"/>
      <c r="D123" s="37"/>
      <c r="E123" s="37"/>
    </row>
    <row r="124" spans="1:5" ht="16.5" customHeight="1" x14ac:dyDescent="0.25">
      <c r="A124" s="45"/>
      <c r="B124" s="36"/>
      <c r="C124" s="36"/>
      <c r="D124" s="37"/>
      <c r="E124" s="37"/>
    </row>
    <row r="125" spans="1:5" ht="16.5" customHeight="1" x14ac:dyDescent="0.25">
      <c r="A125" s="45"/>
      <c r="B125" s="36"/>
      <c r="C125" s="36"/>
      <c r="D125" s="37"/>
      <c r="E125" s="37"/>
    </row>
    <row r="126" spans="1:5" ht="16.5" customHeight="1" x14ac:dyDescent="0.25">
      <c r="A126" s="45"/>
      <c r="B126" s="36"/>
      <c r="C126" s="36"/>
      <c r="D126" s="37"/>
      <c r="E126" s="37"/>
    </row>
    <row r="127" spans="1:5" ht="16.5" customHeight="1" x14ac:dyDescent="0.25">
      <c r="A127" s="45"/>
      <c r="B127" s="36"/>
      <c r="C127" s="36"/>
      <c r="D127" s="37"/>
      <c r="E127" s="37"/>
    </row>
    <row r="128" spans="1:5" ht="16.5" customHeight="1" x14ac:dyDescent="0.25">
      <c r="A128" s="45"/>
      <c r="B128" s="36"/>
      <c r="C128" s="36"/>
      <c r="D128" s="37"/>
      <c r="E128" s="37"/>
    </row>
    <row r="129" spans="1:5" ht="16.5" customHeight="1" x14ac:dyDescent="0.25">
      <c r="A129" s="45"/>
      <c r="B129" s="36"/>
      <c r="C129" s="36"/>
      <c r="D129" s="37"/>
      <c r="E129" s="37"/>
    </row>
    <row r="130" spans="1:5" ht="16.5" customHeight="1" x14ac:dyDescent="0.25">
      <c r="A130" s="45"/>
      <c r="B130" s="36"/>
      <c r="C130" s="36"/>
      <c r="D130" s="37"/>
      <c r="E130" s="37"/>
    </row>
    <row r="131" spans="1:5" ht="16.5" customHeight="1" x14ac:dyDescent="0.25">
      <c r="A131" s="45"/>
      <c r="B131" s="36"/>
      <c r="C131" s="36"/>
      <c r="D131" s="37"/>
      <c r="E131" s="37"/>
    </row>
    <row r="132" spans="1:5" ht="16.5" customHeight="1" x14ac:dyDescent="0.25">
      <c r="A132" s="45"/>
      <c r="B132" s="36"/>
      <c r="C132" s="36"/>
      <c r="D132" s="37"/>
      <c r="E132" s="37"/>
    </row>
    <row r="133" spans="1:5" ht="16.5" customHeight="1" x14ac:dyDescent="0.25">
      <c r="A133" s="45"/>
      <c r="B133" s="36"/>
      <c r="C133" s="36"/>
      <c r="D133" s="37"/>
      <c r="E133" s="37"/>
    </row>
    <row r="134" spans="1:5" ht="9.75" customHeight="1" x14ac:dyDescent="0.25"/>
    <row r="135" spans="1:5" x14ac:dyDescent="0.25">
      <c r="E135" s="38"/>
    </row>
  </sheetData>
  <mergeCells count="77">
    <mergeCell ref="B13:C13"/>
    <mergeCell ref="A1:F1"/>
    <mergeCell ref="A3:E3"/>
    <mergeCell ref="B4:C4"/>
    <mergeCell ref="B5:C5"/>
    <mergeCell ref="B6:C6"/>
    <mergeCell ref="A7:E7"/>
    <mergeCell ref="B8:C8"/>
    <mergeCell ref="B9:C9"/>
    <mergeCell ref="B10:C10"/>
    <mergeCell ref="B11:C11"/>
    <mergeCell ref="B12:C12"/>
    <mergeCell ref="A25:C25"/>
    <mergeCell ref="D25:E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E24"/>
    <mergeCell ref="A37:E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A36:C36"/>
    <mergeCell ref="B39:E39"/>
    <mergeCell ref="C40:C45"/>
    <mergeCell ref="D40:D45"/>
    <mergeCell ref="E40:E47"/>
    <mergeCell ref="C46:C47"/>
    <mergeCell ref="D46:D47"/>
    <mergeCell ref="C62:C64"/>
    <mergeCell ref="D62:D66"/>
    <mergeCell ref="E62:E66"/>
    <mergeCell ref="B48:E48"/>
    <mergeCell ref="D49:D51"/>
    <mergeCell ref="E49:E51"/>
    <mergeCell ref="B52:E52"/>
    <mergeCell ref="E53:E55"/>
    <mergeCell ref="B56:E56"/>
    <mergeCell ref="C57:C58"/>
    <mergeCell ref="D57:D58"/>
    <mergeCell ref="E57:E58"/>
    <mergeCell ref="B59:E59"/>
    <mergeCell ref="B61:E61"/>
    <mergeCell ref="D82:D83"/>
    <mergeCell ref="E82:E83"/>
    <mergeCell ref="B67:E67"/>
    <mergeCell ref="B68:E68"/>
    <mergeCell ref="D69:D70"/>
    <mergeCell ref="E69:E70"/>
    <mergeCell ref="B71:E71"/>
    <mergeCell ref="D72:D80"/>
    <mergeCell ref="E72:E80"/>
    <mergeCell ref="B81:E81"/>
    <mergeCell ref="A96:E96"/>
    <mergeCell ref="A101:E101"/>
    <mergeCell ref="A106:F106"/>
    <mergeCell ref="A108:F108"/>
    <mergeCell ref="B84:E84"/>
    <mergeCell ref="D85:E85"/>
    <mergeCell ref="D86:E86"/>
    <mergeCell ref="D87:E87"/>
    <mergeCell ref="D88:E88"/>
    <mergeCell ref="A89:E89"/>
  </mergeCells>
  <pageMargins left="0.7" right="0.7" top="0.75" bottom="0.75" header="0.3" footer="0.3"/>
  <pageSetup paperSize="9" scale="79" orientation="portrait" r:id="rId1"/>
  <rowBreaks count="1" manualBreakCount="1">
    <brk id="106" max="4" man="1"/>
  </rowBreaks>
  <colBreaks count="1" manualBreakCount="1">
    <brk id="5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BFE90-F1EB-4F53-8740-C4F1EBB81369}">
  <sheetPr>
    <tabColor rgb="FF00B050"/>
  </sheetPr>
  <dimension ref="A1:I135"/>
  <sheetViews>
    <sheetView topLeftCell="A19" zoomScale="110" zoomScaleNormal="110" workbookViewId="0">
      <selection activeCell="D35" sqref="D35"/>
    </sheetView>
  </sheetViews>
  <sheetFormatPr defaultRowHeight="12.75" x14ac:dyDescent="0.25"/>
  <cols>
    <col min="1" max="1" width="6.42578125" style="1" customWidth="1"/>
    <col min="2" max="2" width="46.7109375" style="1" customWidth="1"/>
    <col min="3" max="3" width="22.7109375" style="1" customWidth="1"/>
    <col min="4" max="4" width="19.42578125" style="1" customWidth="1"/>
    <col min="5" max="5" width="14.7109375" style="1" customWidth="1"/>
    <col min="6" max="6" width="12.28515625" style="6" customWidth="1"/>
    <col min="7" max="7" width="11.5703125" style="1" customWidth="1"/>
    <col min="8" max="8" width="8.7109375" style="1" bestFit="1" customWidth="1"/>
    <col min="9" max="16384" width="9.140625" style="1"/>
  </cols>
  <sheetData>
    <row r="1" spans="1:6" ht="29.25" customHeight="1" x14ac:dyDescent="0.25">
      <c r="A1" s="61" t="s">
        <v>124</v>
      </c>
      <c r="B1" s="107"/>
      <c r="C1" s="107"/>
      <c r="D1" s="107"/>
      <c r="E1" s="107"/>
      <c r="F1" s="107"/>
    </row>
    <row r="2" spans="1:6" x14ac:dyDescent="0.25">
      <c r="A2" s="41"/>
      <c r="B2" s="3" t="s">
        <v>153</v>
      </c>
      <c r="C2" s="45"/>
      <c r="D2" s="45"/>
      <c r="E2" s="45"/>
      <c r="F2" s="5">
        <v>890</v>
      </c>
    </row>
    <row r="3" spans="1:6" ht="12" customHeight="1" x14ac:dyDescent="0.25">
      <c r="A3" s="95" t="s">
        <v>0</v>
      </c>
      <c r="B3" s="96"/>
      <c r="C3" s="96"/>
      <c r="D3" s="96"/>
      <c r="E3" s="97"/>
    </row>
    <row r="4" spans="1:6" ht="12.6" customHeight="1" x14ac:dyDescent="0.25">
      <c r="A4" s="7">
        <v>1</v>
      </c>
      <c r="B4" s="100" t="s">
        <v>1</v>
      </c>
      <c r="C4" s="101"/>
      <c r="D4" s="8" t="s">
        <v>127</v>
      </c>
      <c r="E4" s="9"/>
    </row>
    <row r="5" spans="1:6" ht="11.25" customHeight="1" x14ac:dyDescent="0.25">
      <c r="A5" s="7">
        <v>2</v>
      </c>
      <c r="B5" s="100" t="s">
        <v>3</v>
      </c>
      <c r="C5" s="101"/>
      <c r="D5" s="8" t="s">
        <v>126</v>
      </c>
      <c r="E5" s="39" t="s">
        <v>129</v>
      </c>
    </row>
    <row r="6" spans="1:6" ht="9.75" customHeight="1" x14ac:dyDescent="0.25">
      <c r="A6" s="7">
        <v>3</v>
      </c>
      <c r="B6" s="100" t="s">
        <v>4</v>
      </c>
      <c r="C6" s="101"/>
      <c r="D6" s="8" t="s">
        <v>128</v>
      </c>
      <c r="E6" s="9" t="s">
        <v>2</v>
      </c>
    </row>
    <row r="7" spans="1:6" ht="19.5" customHeight="1" x14ac:dyDescent="0.25">
      <c r="A7" s="95" t="s">
        <v>5</v>
      </c>
      <c r="B7" s="96"/>
      <c r="C7" s="96"/>
      <c r="D7" s="96"/>
      <c r="E7" s="97"/>
    </row>
    <row r="8" spans="1:6" ht="9.75" customHeight="1" x14ac:dyDescent="0.25">
      <c r="A8" s="7">
        <v>4</v>
      </c>
      <c r="B8" s="100" t="s">
        <v>6</v>
      </c>
      <c r="C8" s="101"/>
      <c r="D8" s="10">
        <v>0</v>
      </c>
      <c r="E8" s="11" t="s">
        <v>7</v>
      </c>
    </row>
    <row r="9" spans="1:6" ht="9.75" customHeight="1" x14ac:dyDescent="0.25">
      <c r="A9" s="7">
        <v>5</v>
      </c>
      <c r="B9" s="100" t="s">
        <v>8</v>
      </c>
      <c r="C9" s="101"/>
      <c r="D9" s="10">
        <v>0</v>
      </c>
      <c r="E9" s="12" t="s">
        <v>9</v>
      </c>
    </row>
    <row r="10" spans="1:6" ht="9.75" customHeight="1" x14ac:dyDescent="0.25">
      <c r="A10" s="7">
        <v>6</v>
      </c>
      <c r="B10" s="100" t="s">
        <v>10</v>
      </c>
      <c r="C10" s="101"/>
      <c r="D10" s="13">
        <v>911.69</v>
      </c>
      <c r="E10" s="12" t="s">
        <v>9</v>
      </c>
    </row>
    <row r="11" spans="1:6" ht="9.75" customHeight="1" x14ac:dyDescent="0.25">
      <c r="A11" s="14">
        <v>7</v>
      </c>
      <c r="B11" s="92" t="s">
        <v>11</v>
      </c>
      <c r="C11" s="94"/>
      <c r="D11" s="15">
        <v>115450.8</v>
      </c>
      <c r="E11" s="9" t="s">
        <v>12</v>
      </c>
    </row>
    <row r="12" spans="1:6" ht="9.75" customHeight="1" x14ac:dyDescent="0.25">
      <c r="A12" s="7">
        <v>9</v>
      </c>
      <c r="B12" s="100" t="s">
        <v>132</v>
      </c>
      <c r="C12" s="101"/>
      <c r="D12" s="16">
        <f>D11-D13</f>
        <v>99287.687999999995</v>
      </c>
      <c r="E12" s="12" t="s">
        <v>9</v>
      </c>
    </row>
    <row r="13" spans="1:6" ht="9.75" customHeight="1" x14ac:dyDescent="0.25">
      <c r="A13" s="7">
        <v>10</v>
      </c>
      <c r="B13" s="100" t="s">
        <v>13</v>
      </c>
      <c r="C13" s="101"/>
      <c r="D13" s="16">
        <f>D11*14%</f>
        <v>16163.112000000003</v>
      </c>
      <c r="E13" s="12" t="s">
        <v>9</v>
      </c>
    </row>
    <row r="14" spans="1:6" ht="9.75" customHeight="1" x14ac:dyDescent="0.25">
      <c r="A14" s="14">
        <v>11</v>
      </c>
      <c r="B14" s="92" t="s">
        <v>14</v>
      </c>
      <c r="C14" s="94"/>
      <c r="D14" s="15">
        <v>111000.47</v>
      </c>
      <c r="E14" s="9" t="s">
        <v>12</v>
      </c>
    </row>
    <row r="15" spans="1:6" ht="9.75" customHeight="1" x14ac:dyDescent="0.25">
      <c r="A15" s="7">
        <v>12</v>
      </c>
      <c r="B15" s="100" t="s">
        <v>15</v>
      </c>
      <c r="C15" s="101"/>
      <c r="D15" s="17">
        <v>111000.47</v>
      </c>
      <c r="E15" s="12" t="s">
        <v>9</v>
      </c>
    </row>
    <row r="16" spans="1:6" ht="9.75" customHeight="1" x14ac:dyDescent="0.25">
      <c r="A16" s="7">
        <v>13</v>
      </c>
      <c r="B16" s="100" t="s">
        <v>16</v>
      </c>
      <c r="C16" s="101"/>
      <c r="D16" s="10">
        <v>0</v>
      </c>
      <c r="E16" s="12" t="s">
        <v>9</v>
      </c>
    </row>
    <row r="17" spans="1:9" ht="9.75" customHeight="1" x14ac:dyDescent="0.25">
      <c r="A17" s="7">
        <v>14</v>
      </c>
      <c r="B17" s="100" t="s">
        <v>17</v>
      </c>
      <c r="C17" s="101"/>
      <c r="D17" s="10">
        <v>0</v>
      </c>
      <c r="E17" s="12" t="s">
        <v>9</v>
      </c>
    </row>
    <row r="18" spans="1:9" ht="9.75" customHeight="1" x14ac:dyDescent="0.25">
      <c r="A18" s="7">
        <v>15</v>
      </c>
      <c r="B18" s="100" t="s">
        <v>18</v>
      </c>
      <c r="C18" s="101"/>
      <c r="D18" s="10">
        <v>0</v>
      </c>
      <c r="E18" s="12" t="s">
        <v>9</v>
      </c>
    </row>
    <row r="19" spans="1:9" ht="9.75" customHeight="1" x14ac:dyDescent="0.25">
      <c r="A19" s="7">
        <v>16</v>
      </c>
      <c r="B19" s="100" t="s">
        <v>19</v>
      </c>
      <c r="C19" s="101"/>
      <c r="D19" s="10">
        <v>0</v>
      </c>
      <c r="E19" s="12" t="s">
        <v>9</v>
      </c>
    </row>
    <row r="20" spans="1:9" ht="9.75" customHeight="1" x14ac:dyDescent="0.25">
      <c r="A20" s="14">
        <v>17</v>
      </c>
      <c r="B20" s="92" t="s">
        <v>20</v>
      </c>
      <c r="C20" s="94"/>
      <c r="D20" s="18">
        <f>D10+D11-D15</f>
        <v>5362.0200000000041</v>
      </c>
      <c r="E20" s="9" t="s">
        <v>12</v>
      </c>
    </row>
    <row r="21" spans="1:9" ht="9.75" customHeight="1" x14ac:dyDescent="0.25">
      <c r="A21" s="7">
        <v>18</v>
      </c>
      <c r="B21" s="100" t="s">
        <v>21</v>
      </c>
      <c r="C21" s="101"/>
      <c r="D21" s="12" t="s">
        <v>22</v>
      </c>
      <c r="E21" s="12" t="s">
        <v>9</v>
      </c>
    </row>
    <row r="22" spans="1:9" ht="9.75" customHeight="1" x14ac:dyDescent="0.25">
      <c r="A22" s="7">
        <v>19</v>
      </c>
      <c r="B22" s="100" t="s">
        <v>23</v>
      </c>
      <c r="C22" s="101"/>
      <c r="D22" s="12" t="s">
        <v>22</v>
      </c>
      <c r="E22" s="12" t="s">
        <v>9</v>
      </c>
    </row>
    <row r="23" spans="1:9" ht="13.7" customHeight="1" x14ac:dyDescent="0.25">
      <c r="A23" s="7">
        <v>20</v>
      </c>
      <c r="B23" s="100" t="s">
        <v>24</v>
      </c>
      <c r="C23" s="101"/>
      <c r="D23" s="17">
        <f>D20</f>
        <v>5362.0200000000041</v>
      </c>
      <c r="E23" s="12" t="s">
        <v>9</v>
      </c>
      <c r="H23" s="6"/>
    </row>
    <row r="24" spans="1:9" ht="12" customHeight="1" x14ac:dyDescent="0.25">
      <c r="A24" s="95" t="s">
        <v>25</v>
      </c>
      <c r="B24" s="96"/>
      <c r="C24" s="96"/>
      <c r="D24" s="96"/>
      <c r="E24" s="97"/>
      <c r="I24" s="1" t="s">
        <v>145</v>
      </c>
    </row>
    <row r="25" spans="1:9" ht="19.5" customHeight="1" x14ac:dyDescent="0.25">
      <c r="A25" s="90" t="s">
        <v>26</v>
      </c>
      <c r="B25" s="102"/>
      <c r="C25" s="91"/>
      <c r="D25" s="103" t="s">
        <v>27</v>
      </c>
      <c r="E25" s="104"/>
    </row>
    <row r="26" spans="1:9" ht="21.75" customHeight="1" x14ac:dyDescent="0.25">
      <c r="A26" s="19">
        <v>21</v>
      </c>
      <c r="B26" s="90" t="s">
        <v>28</v>
      </c>
      <c r="C26" s="98"/>
      <c r="D26" s="20">
        <f>D12*46.2%+5840.79</f>
        <v>51711.701856</v>
      </c>
      <c r="E26" s="21" t="s">
        <v>29</v>
      </c>
    </row>
    <row r="27" spans="1:9" ht="15.75" customHeight="1" x14ac:dyDescent="0.25">
      <c r="A27" s="19">
        <v>22</v>
      </c>
      <c r="B27" s="90" t="s">
        <v>130</v>
      </c>
      <c r="C27" s="91"/>
      <c r="D27" s="15">
        <f>D13</f>
        <v>16163.112000000003</v>
      </c>
      <c r="E27" s="21" t="s">
        <v>29</v>
      </c>
    </row>
    <row r="28" spans="1:9" ht="12" customHeight="1" x14ac:dyDescent="0.25">
      <c r="A28" s="19">
        <v>23</v>
      </c>
      <c r="B28" s="90" t="s">
        <v>30</v>
      </c>
      <c r="C28" s="91"/>
      <c r="D28" s="16">
        <f>D27*34%</f>
        <v>5495.4580800000012</v>
      </c>
      <c r="E28" s="21" t="s">
        <v>29</v>
      </c>
    </row>
    <row r="29" spans="1:9" ht="12" customHeight="1" x14ac:dyDescent="0.25">
      <c r="A29" s="19">
        <v>24</v>
      </c>
      <c r="B29" s="90" t="s">
        <v>31</v>
      </c>
      <c r="C29" s="91"/>
      <c r="D29" s="16">
        <f>D27*33%</f>
        <v>5333.8269600000012</v>
      </c>
      <c r="E29" s="21" t="s">
        <v>29</v>
      </c>
    </row>
    <row r="30" spans="1:9" ht="13.35" customHeight="1" x14ac:dyDescent="0.25">
      <c r="A30" s="19">
        <v>25</v>
      </c>
      <c r="B30" s="90" t="s">
        <v>32</v>
      </c>
      <c r="C30" s="91"/>
      <c r="D30" s="16">
        <f>D27*33%</f>
        <v>5333.8269600000012</v>
      </c>
      <c r="E30" s="21" t="s">
        <v>29</v>
      </c>
    </row>
    <row r="31" spans="1:9" ht="19.5" customHeight="1" x14ac:dyDescent="0.25">
      <c r="A31" s="19">
        <v>26</v>
      </c>
      <c r="B31" s="99" t="s">
        <v>33</v>
      </c>
      <c r="C31" s="98"/>
      <c r="D31" s="16">
        <f>D12*14%</f>
        <v>13900.276320000001</v>
      </c>
      <c r="E31" s="21" t="s">
        <v>29</v>
      </c>
    </row>
    <row r="32" spans="1:9" ht="14.45" customHeight="1" x14ac:dyDescent="0.25">
      <c r="A32" s="19">
        <v>27</v>
      </c>
      <c r="B32" s="90" t="s">
        <v>34</v>
      </c>
      <c r="C32" s="91"/>
      <c r="D32" s="16">
        <f>D12*21%</f>
        <v>20850.414479999999</v>
      </c>
      <c r="E32" s="21" t="s">
        <v>29</v>
      </c>
    </row>
    <row r="33" spans="1:7" ht="17.850000000000001" customHeight="1" x14ac:dyDescent="0.25">
      <c r="A33" s="19">
        <v>28</v>
      </c>
      <c r="B33" s="90" t="s">
        <v>35</v>
      </c>
      <c r="C33" s="91"/>
      <c r="D33" s="16">
        <f>D12*10%</f>
        <v>9928.7687999999998</v>
      </c>
      <c r="E33" s="21" t="s">
        <v>29</v>
      </c>
    </row>
    <row r="34" spans="1:7" ht="15.75" customHeight="1" x14ac:dyDescent="0.25">
      <c r="A34" s="19">
        <v>31</v>
      </c>
      <c r="B34" s="90" t="s">
        <v>131</v>
      </c>
      <c r="C34" s="91"/>
      <c r="D34" s="16">
        <v>2102.23</v>
      </c>
      <c r="E34" s="21" t="s">
        <v>29</v>
      </c>
    </row>
    <row r="35" spans="1:7" ht="15.75" customHeight="1" x14ac:dyDescent="0.25">
      <c r="A35" s="19">
        <v>32</v>
      </c>
      <c r="B35" s="90" t="s">
        <v>36</v>
      </c>
      <c r="C35" s="91"/>
      <c r="D35" s="16">
        <f>D12*0.8%</f>
        <v>794.30150400000002</v>
      </c>
      <c r="E35" s="21" t="s">
        <v>29</v>
      </c>
    </row>
    <row r="36" spans="1:7" ht="15" customHeight="1" x14ac:dyDescent="0.25">
      <c r="A36" s="92" t="s">
        <v>37</v>
      </c>
      <c r="B36" s="93"/>
      <c r="C36" s="94"/>
      <c r="D36" s="22">
        <f>D35+D34+D33+D32+D31+D27+D26</f>
        <v>115450.80496000001</v>
      </c>
      <c r="E36" s="23" t="s">
        <v>29</v>
      </c>
      <c r="G36" s="6"/>
    </row>
    <row r="37" spans="1:7" ht="17.100000000000001" customHeight="1" x14ac:dyDescent="0.25">
      <c r="A37" s="95" t="s">
        <v>38</v>
      </c>
      <c r="B37" s="96"/>
      <c r="C37" s="96"/>
      <c r="D37" s="96"/>
      <c r="E37" s="97"/>
    </row>
    <row r="38" spans="1:7" ht="39.75" customHeight="1" x14ac:dyDescent="0.25">
      <c r="A38" s="24"/>
      <c r="B38" s="25" t="s">
        <v>39</v>
      </c>
      <c r="C38" s="25" t="s">
        <v>40</v>
      </c>
      <c r="D38" s="25" t="s">
        <v>41</v>
      </c>
      <c r="E38" s="24" t="s">
        <v>42</v>
      </c>
    </row>
    <row r="39" spans="1:7" ht="22.7" customHeight="1" x14ac:dyDescent="0.25">
      <c r="A39" s="26">
        <v>25</v>
      </c>
      <c r="B39" s="80" t="s">
        <v>43</v>
      </c>
      <c r="C39" s="74"/>
      <c r="D39" s="74"/>
      <c r="E39" s="75"/>
    </row>
    <row r="40" spans="1:7" ht="41.1" customHeight="1" x14ac:dyDescent="0.25">
      <c r="A40" s="24"/>
      <c r="B40" s="11" t="s">
        <v>44</v>
      </c>
      <c r="C40" s="81" t="s">
        <v>45</v>
      </c>
      <c r="D40" s="81" t="s">
        <v>46</v>
      </c>
      <c r="E40" s="83">
        <f>D26/F2</f>
        <v>58.103035793258428</v>
      </c>
    </row>
    <row r="41" spans="1:7" ht="34.700000000000003" customHeight="1" x14ac:dyDescent="0.25">
      <c r="A41" s="24"/>
      <c r="B41" s="11" t="s">
        <v>47</v>
      </c>
      <c r="C41" s="85"/>
      <c r="D41" s="85"/>
      <c r="E41" s="87"/>
    </row>
    <row r="42" spans="1:7" ht="19.5" customHeight="1" x14ac:dyDescent="0.25">
      <c r="A42" s="24"/>
      <c r="B42" s="24" t="s">
        <v>48</v>
      </c>
      <c r="C42" s="85"/>
      <c r="D42" s="85"/>
      <c r="E42" s="87"/>
    </row>
    <row r="43" spans="1:7" ht="37.700000000000003" customHeight="1" x14ac:dyDescent="0.25">
      <c r="A43" s="24"/>
      <c r="B43" s="11" t="s">
        <v>49</v>
      </c>
      <c r="C43" s="85"/>
      <c r="D43" s="85"/>
      <c r="E43" s="87"/>
    </row>
    <row r="44" spans="1:7" ht="27.75" customHeight="1" x14ac:dyDescent="0.25">
      <c r="A44" s="24"/>
      <c r="B44" s="24" t="s">
        <v>50</v>
      </c>
      <c r="C44" s="85"/>
      <c r="D44" s="85"/>
      <c r="E44" s="87"/>
    </row>
    <row r="45" spans="1:7" ht="20.25" customHeight="1" x14ac:dyDescent="0.25">
      <c r="A45" s="24"/>
      <c r="B45" s="24" t="s">
        <v>51</v>
      </c>
      <c r="C45" s="85"/>
      <c r="D45" s="85"/>
      <c r="E45" s="87"/>
    </row>
    <row r="46" spans="1:7" ht="25.35" customHeight="1" x14ac:dyDescent="0.25">
      <c r="A46" s="24"/>
      <c r="B46" s="11" t="s">
        <v>52</v>
      </c>
      <c r="C46" s="88"/>
      <c r="D46" s="88"/>
      <c r="E46" s="87"/>
    </row>
    <row r="47" spans="1:7" ht="26.45" customHeight="1" x14ac:dyDescent="0.25">
      <c r="A47" s="24"/>
      <c r="B47" s="11" t="s">
        <v>53</v>
      </c>
      <c r="C47" s="89"/>
      <c r="D47" s="89"/>
      <c r="E47" s="84"/>
    </row>
    <row r="48" spans="1:7" ht="18.2" customHeight="1" x14ac:dyDescent="0.25">
      <c r="A48" s="26">
        <v>26</v>
      </c>
      <c r="B48" s="80" t="s">
        <v>54</v>
      </c>
      <c r="C48" s="74"/>
      <c r="D48" s="74"/>
      <c r="E48" s="75"/>
    </row>
    <row r="49" spans="1:5" ht="19.5" customHeight="1" x14ac:dyDescent="0.25">
      <c r="A49" s="24"/>
      <c r="B49" s="24" t="s">
        <v>55</v>
      </c>
      <c r="C49" s="11" t="s">
        <v>45</v>
      </c>
      <c r="D49" s="81" t="s">
        <v>46</v>
      </c>
      <c r="E49" s="83">
        <f>D27/F2</f>
        <v>18.160800000000002</v>
      </c>
    </row>
    <row r="50" spans="1:5" ht="30.75" customHeight="1" x14ac:dyDescent="0.25">
      <c r="A50" s="24"/>
      <c r="B50" s="11" t="s">
        <v>56</v>
      </c>
      <c r="C50" s="11" t="s">
        <v>57</v>
      </c>
      <c r="D50" s="85"/>
      <c r="E50" s="87"/>
    </row>
    <row r="51" spans="1:5" ht="17.100000000000001" customHeight="1" x14ac:dyDescent="0.25">
      <c r="A51" s="24"/>
      <c r="B51" s="11" t="s">
        <v>58</v>
      </c>
      <c r="C51" s="11" t="s">
        <v>45</v>
      </c>
      <c r="D51" s="82"/>
      <c r="E51" s="84"/>
    </row>
    <row r="52" spans="1:5" ht="14.45" customHeight="1" x14ac:dyDescent="0.25">
      <c r="A52" s="26">
        <v>27</v>
      </c>
      <c r="B52" s="80" t="s">
        <v>59</v>
      </c>
      <c r="C52" s="74"/>
      <c r="D52" s="74"/>
      <c r="E52" s="75"/>
    </row>
    <row r="53" spans="1:5" ht="20.25" customHeight="1" x14ac:dyDescent="0.25">
      <c r="A53" s="24"/>
      <c r="B53" s="11" t="s">
        <v>60</v>
      </c>
      <c r="C53" s="11" t="s">
        <v>61</v>
      </c>
      <c r="D53" s="11" t="s">
        <v>46</v>
      </c>
      <c r="E53" s="83">
        <f>D28/F2</f>
        <v>6.174672000000001</v>
      </c>
    </row>
    <row r="54" spans="1:5" ht="20.25" customHeight="1" x14ac:dyDescent="0.25">
      <c r="A54" s="24"/>
      <c r="B54" s="11" t="s">
        <v>62</v>
      </c>
      <c r="C54" s="11" t="s">
        <v>61</v>
      </c>
      <c r="D54" s="11" t="s">
        <v>46</v>
      </c>
      <c r="E54" s="87"/>
    </row>
    <row r="55" spans="1:5" ht="20.25" customHeight="1" x14ac:dyDescent="0.25">
      <c r="A55" s="24"/>
      <c r="B55" s="24" t="s">
        <v>63</v>
      </c>
      <c r="C55" s="11" t="s">
        <v>61</v>
      </c>
      <c r="D55" s="11" t="s">
        <v>46</v>
      </c>
      <c r="E55" s="84"/>
    </row>
    <row r="56" spans="1:5" ht="13.35" customHeight="1" x14ac:dyDescent="0.25">
      <c r="A56" s="26">
        <v>28</v>
      </c>
      <c r="B56" s="80" t="s">
        <v>64</v>
      </c>
      <c r="C56" s="74"/>
      <c r="D56" s="74"/>
      <c r="E56" s="75"/>
    </row>
    <row r="57" spans="1:5" ht="21.6" customHeight="1" x14ac:dyDescent="0.25">
      <c r="A57" s="24"/>
      <c r="B57" s="11" t="s">
        <v>65</v>
      </c>
      <c r="C57" s="81" t="s">
        <v>66</v>
      </c>
      <c r="D57" s="81" t="s">
        <v>46</v>
      </c>
      <c r="E57" s="83">
        <f>D29/F2</f>
        <v>5.9930640000000013</v>
      </c>
    </row>
    <row r="58" spans="1:5" ht="21.6" customHeight="1" x14ac:dyDescent="0.25">
      <c r="A58" s="24"/>
      <c r="B58" s="11" t="s">
        <v>67</v>
      </c>
      <c r="C58" s="82"/>
      <c r="D58" s="82"/>
      <c r="E58" s="84"/>
    </row>
    <row r="59" spans="1:5" ht="15" customHeight="1" x14ac:dyDescent="0.25">
      <c r="A59" s="27">
        <v>29</v>
      </c>
      <c r="B59" s="80" t="s">
        <v>68</v>
      </c>
      <c r="C59" s="74"/>
      <c r="D59" s="74"/>
      <c r="E59" s="75"/>
    </row>
    <row r="60" spans="1:5" ht="36.6" customHeight="1" x14ac:dyDescent="0.25">
      <c r="A60" s="24"/>
      <c r="B60" s="11" t="s">
        <v>69</v>
      </c>
      <c r="C60" s="11" t="s">
        <v>70</v>
      </c>
      <c r="D60" s="11" t="s">
        <v>46</v>
      </c>
      <c r="E60" s="28">
        <f>D30/F2</f>
        <v>5.9930640000000013</v>
      </c>
    </row>
    <row r="61" spans="1:5" ht="16.5" customHeight="1" x14ac:dyDescent="0.25">
      <c r="A61" s="27">
        <v>30</v>
      </c>
      <c r="B61" s="80" t="s">
        <v>71</v>
      </c>
      <c r="C61" s="74"/>
      <c r="D61" s="74"/>
      <c r="E61" s="75"/>
    </row>
    <row r="62" spans="1:5" ht="30.75" customHeight="1" x14ac:dyDescent="0.25">
      <c r="A62" s="24"/>
      <c r="B62" s="11" t="s">
        <v>72</v>
      </c>
      <c r="C62" s="81" t="s">
        <v>73</v>
      </c>
      <c r="D62" s="81" t="s">
        <v>74</v>
      </c>
      <c r="E62" s="83">
        <f>D31/F2</f>
        <v>15.618288000000002</v>
      </c>
    </row>
    <row r="63" spans="1:5" ht="22.7" customHeight="1" x14ac:dyDescent="0.25">
      <c r="A63" s="24"/>
      <c r="B63" s="11" t="s">
        <v>75</v>
      </c>
      <c r="C63" s="85"/>
      <c r="D63" s="85"/>
      <c r="E63" s="87"/>
    </row>
    <row r="64" spans="1:5" ht="22.7" customHeight="1" x14ac:dyDescent="0.25">
      <c r="A64" s="24"/>
      <c r="B64" s="11" t="s">
        <v>76</v>
      </c>
      <c r="C64" s="82"/>
      <c r="D64" s="85"/>
      <c r="E64" s="87"/>
    </row>
    <row r="65" spans="1:5" ht="22.7" customHeight="1" x14ac:dyDescent="0.25">
      <c r="A65" s="24"/>
      <c r="B65" s="11" t="s">
        <v>77</v>
      </c>
      <c r="C65" s="25" t="s">
        <v>78</v>
      </c>
      <c r="D65" s="85"/>
      <c r="E65" s="87"/>
    </row>
    <row r="66" spans="1:5" ht="29.45" customHeight="1" x14ac:dyDescent="0.25">
      <c r="A66" s="24"/>
      <c r="B66" s="11" t="s">
        <v>72</v>
      </c>
      <c r="C66" s="29" t="s">
        <v>79</v>
      </c>
      <c r="D66" s="82"/>
      <c r="E66" s="84"/>
    </row>
    <row r="67" spans="1:5" ht="16.5" customHeight="1" x14ac:dyDescent="0.25">
      <c r="A67" s="27">
        <v>31</v>
      </c>
      <c r="B67" s="80" t="s">
        <v>71</v>
      </c>
      <c r="C67" s="74"/>
      <c r="D67" s="74"/>
      <c r="E67" s="75"/>
    </row>
    <row r="68" spans="1:5" ht="17.100000000000001" customHeight="1" x14ac:dyDescent="0.25">
      <c r="A68" s="26">
        <v>31</v>
      </c>
      <c r="B68" s="80" t="s">
        <v>80</v>
      </c>
      <c r="C68" s="74"/>
      <c r="D68" s="74"/>
      <c r="E68" s="75"/>
    </row>
    <row r="69" spans="1:5" ht="15" customHeight="1" x14ac:dyDescent="0.25">
      <c r="A69" s="24"/>
      <c r="B69" s="11" t="s">
        <v>81</v>
      </c>
      <c r="C69" s="40" t="s">
        <v>147</v>
      </c>
      <c r="D69" s="81" t="s">
        <v>46</v>
      </c>
      <c r="E69" s="83">
        <f>D35/F2</f>
        <v>0.89247359999999998</v>
      </c>
    </row>
    <row r="70" spans="1:5" ht="16.5" customHeight="1" x14ac:dyDescent="0.25">
      <c r="A70" s="24"/>
      <c r="B70" s="11" t="s">
        <v>83</v>
      </c>
      <c r="C70" s="11" t="s">
        <v>146</v>
      </c>
      <c r="D70" s="82"/>
      <c r="E70" s="84"/>
    </row>
    <row r="71" spans="1:5" ht="16.5" customHeight="1" x14ac:dyDescent="0.25">
      <c r="A71" s="26">
        <v>32</v>
      </c>
      <c r="B71" s="80" t="s">
        <v>84</v>
      </c>
      <c r="C71" s="74"/>
      <c r="D71" s="74"/>
      <c r="E71" s="75"/>
    </row>
    <row r="72" spans="1:5" ht="22.7" customHeight="1" x14ac:dyDescent="0.25">
      <c r="A72" s="24"/>
      <c r="B72" s="11" t="s">
        <v>85</v>
      </c>
      <c r="C72" s="25" t="s">
        <v>86</v>
      </c>
      <c r="D72" s="81" t="s">
        <v>46</v>
      </c>
      <c r="E72" s="78">
        <f>D32/F2</f>
        <v>23.427432</v>
      </c>
    </row>
    <row r="73" spans="1:5" ht="14.45" customHeight="1" x14ac:dyDescent="0.25">
      <c r="A73" s="24"/>
      <c r="B73" s="11" t="s">
        <v>87</v>
      </c>
      <c r="C73" s="25" t="s">
        <v>86</v>
      </c>
      <c r="D73" s="85"/>
      <c r="E73" s="79"/>
    </row>
    <row r="74" spans="1:5" ht="16.5" customHeight="1" x14ac:dyDescent="0.25">
      <c r="A74" s="24"/>
      <c r="B74" s="11" t="s">
        <v>88</v>
      </c>
      <c r="C74" s="25" t="s">
        <v>86</v>
      </c>
      <c r="D74" s="85"/>
      <c r="E74" s="79"/>
    </row>
    <row r="75" spans="1:5" ht="11.25" customHeight="1" x14ac:dyDescent="0.25">
      <c r="A75" s="24"/>
      <c r="B75" s="11" t="s">
        <v>89</v>
      </c>
      <c r="C75" s="25" t="s">
        <v>86</v>
      </c>
      <c r="D75" s="85"/>
      <c r="E75" s="79"/>
    </row>
    <row r="76" spans="1:5" ht="21.95" customHeight="1" x14ac:dyDescent="0.25">
      <c r="A76" s="24"/>
      <c r="B76" s="11" t="s">
        <v>90</v>
      </c>
      <c r="C76" s="25" t="s">
        <v>86</v>
      </c>
      <c r="D76" s="85"/>
      <c r="E76" s="79"/>
    </row>
    <row r="77" spans="1:5" ht="29.45" customHeight="1" x14ac:dyDescent="0.25">
      <c r="A77" s="24"/>
      <c r="B77" s="11" t="s">
        <v>91</v>
      </c>
      <c r="C77" s="25" t="s">
        <v>86</v>
      </c>
      <c r="D77" s="85"/>
      <c r="E77" s="79"/>
    </row>
    <row r="78" spans="1:5" ht="20.25" customHeight="1" x14ac:dyDescent="0.25">
      <c r="A78" s="24"/>
      <c r="B78" s="11" t="s">
        <v>92</v>
      </c>
      <c r="C78" s="25" t="s">
        <v>86</v>
      </c>
      <c r="D78" s="85"/>
      <c r="E78" s="79"/>
    </row>
    <row r="79" spans="1:5" ht="20.25" customHeight="1" x14ac:dyDescent="0.25">
      <c r="A79" s="24"/>
      <c r="B79" s="24" t="s">
        <v>93</v>
      </c>
      <c r="C79" s="25" t="s">
        <v>86</v>
      </c>
      <c r="D79" s="85"/>
      <c r="E79" s="79"/>
    </row>
    <row r="80" spans="1:5" ht="15" customHeight="1" x14ac:dyDescent="0.25">
      <c r="A80" s="24"/>
      <c r="B80" s="11" t="s">
        <v>94</v>
      </c>
      <c r="C80" s="25" t="s">
        <v>95</v>
      </c>
      <c r="D80" s="82"/>
      <c r="E80" s="86"/>
    </row>
    <row r="81" spans="1:5" ht="12.6" customHeight="1" x14ac:dyDescent="0.25">
      <c r="A81" s="26">
        <v>37</v>
      </c>
      <c r="B81" s="73" t="s">
        <v>133</v>
      </c>
      <c r="C81" s="74"/>
      <c r="D81" s="74"/>
      <c r="E81" s="75"/>
    </row>
    <row r="82" spans="1:5" ht="37.700000000000003" customHeight="1" x14ac:dyDescent="0.25">
      <c r="A82" s="24"/>
      <c r="B82" s="11" t="s">
        <v>134</v>
      </c>
      <c r="C82" s="25" t="s">
        <v>97</v>
      </c>
      <c r="D82" s="76" t="s">
        <v>96</v>
      </c>
      <c r="E82" s="78">
        <f>D34/F2</f>
        <v>2.3620561797752808</v>
      </c>
    </row>
    <row r="83" spans="1:5" ht="23.25" customHeight="1" x14ac:dyDescent="0.25">
      <c r="A83" s="24"/>
      <c r="B83" s="40" t="s">
        <v>134</v>
      </c>
      <c r="C83" s="25" t="s">
        <v>98</v>
      </c>
      <c r="D83" s="77"/>
      <c r="E83" s="79"/>
    </row>
    <row r="84" spans="1:5" ht="9.75" customHeight="1" x14ac:dyDescent="0.25">
      <c r="A84" s="26">
        <v>38</v>
      </c>
      <c r="B84" s="80" t="s">
        <v>99</v>
      </c>
      <c r="C84" s="74"/>
      <c r="D84" s="74"/>
      <c r="E84" s="75"/>
    </row>
    <row r="85" spans="1:5" ht="14.25" customHeight="1" x14ac:dyDescent="0.25">
      <c r="A85" s="24"/>
      <c r="B85" s="11" t="s">
        <v>100</v>
      </c>
      <c r="C85" s="11" t="s">
        <v>101</v>
      </c>
      <c r="D85" s="65">
        <v>0</v>
      </c>
      <c r="E85" s="66"/>
    </row>
    <row r="86" spans="1:5" ht="14.25" customHeight="1" x14ac:dyDescent="0.25">
      <c r="A86" s="24"/>
      <c r="B86" s="11" t="s">
        <v>102</v>
      </c>
      <c r="C86" s="11" t="s">
        <v>101</v>
      </c>
      <c r="D86" s="65">
        <v>0</v>
      </c>
      <c r="E86" s="66"/>
    </row>
    <row r="87" spans="1:5" ht="14.25" customHeight="1" x14ac:dyDescent="0.25">
      <c r="A87" s="24"/>
      <c r="B87" s="11" t="s">
        <v>103</v>
      </c>
      <c r="C87" s="11" t="s">
        <v>101</v>
      </c>
      <c r="D87" s="65">
        <v>0</v>
      </c>
      <c r="E87" s="66"/>
    </row>
    <row r="88" spans="1:5" ht="14.25" customHeight="1" x14ac:dyDescent="0.25">
      <c r="A88" s="44"/>
      <c r="B88" s="11" t="s">
        <v>104</v>
      </c>
      <c r="C88" s="11" t="s">
        <v>7</v>
      </c>
      <c r="D88" s="65">
        <v>0</v>
      </c>
      <c r="E88" s="66"/>
    </row>
    <row r="89" spans="1:5" ht="16.5" customHeight="1" x14ac:dyDescent="0.25">
      <c r="A89" s="67" t="s">
        <v>105</v>
      </c>
      <c r="B89" s="68"/>
      <c r="C89" s="68"/>
      <c r="D89" s="68"/>
      <c r="E89" s="69"/>
    </row>
    <row r="90" spans="1:5" ht="16.5" customHeight="1" x14ac:dyDescent="0.25">
      <c r="A90" s="31">
        <v>1</v>
      </c>
      <c r="B90" s="21" t="s">
        <v>106</v>
      </c>
      <c r="C90" s="21" t="s">
        <v>107</v>
      </c>
      <c r="D90" s="42">
        <v>0</v>
      </c>
      <c r="E90" s="33"/>
    </row>
    <row r="91" spans="1:5" ht="16.5" customHeight="1" x14ac:dyDescent="0.25">
      <c r="A91" s="31">
        <v>2</v>
      </c>
      <c r="B91" s="21" t="s">
        <v>108</v>
      </c>
      <c r="C91" s="21" t="s">
        <v>107</v>
      </c>
      <c r="D91" s="42">
        <v>0</v>
      </c>
      <c r="E91" s="33"/>
    </row>
    <row r="92" spans="1:5" ht="16.5" customHeight="1" x14ac:dyDescent="0.25">
      <c r="A92" s="31">
        <v>3</v>
      </c>
      <c r="B92" s="21" t="s">
        <v>109</v>
      </c>
      <c r="C92" s="21" t="s">
        <v>107</v>
      </c>
      <c r="D92" s="34"/>
      <c r="E92" s="33"/>
    </row>
    <row r="93" spans="1:5" ht="16.5" customHeight="1" x14ac:dyDescent="0.25">
      <c r="A93" s="31">
        <v>4</v>
      </c>
      <c r="B93" s="21" t="s">
        <v>110</v>
      </c>
      <c r="C93" s="21" t="s">
        <v>107</v>
      </c>
      <c r="D93" s="42" t="s">
        <v>111</v>
      </c>
      <c r="E93" s="33"/>
    </row>
    <row r="94" spans="1:5" ht="16.5" customHeight="1" x14ac:dyDescent="0.25">
      <c r="A94" s="31">
        <v>5</v>
      </c>
      <c r="B94" s="21" t="s">
        <v>112</v>
      </c>
      <c r="C94" s="21" t="s">
        <v>107</v>
      </c>
      <c r="D94" s="42" t="s">
        <v>111</v>
      </c>
      <c r="E94" s="33"/>
    </row>
    <row r="95" spans="1:5" ht="16.5" customHeight="1" x14ac:dyDescent="0.25">
      <c r="A95" s="31">
        <v>6</v>
      </c>
      <c r="B95" s="21" t="s">
        <v>113</v>
      </c>
      <c r="C95" s="21" t="s">
        <v>107</v>
      </c>
      <c r="D95" s="34"/>
      <c r="E95" s="33"/>
    </row>
    <row r="96" spans="1:5" ht="16.5" customHeight="1" x14ac:dyDescent="0.25">
      <c r="A96" s="67" t="s">
        <v>114</v>
      </c>
      <c r="B96" s="68"/>
      <c r="C96" s="68"/>
      <c r="D96" s="68"/>
      <c r="E96" s="69"/>
    </row>
    <row r="97" spans="1:6" ht="16.5" customHeight="1" x14ac:dyDescent="0.25">
      <c r="A97" s="31">
        <v>1</v>
      </c>
      <c r="B97" s="21" t="s">
        <v>115</v>
      </c>
      <c r="C97" s="21" t="s">
        <v>116</v>
      </c>
      <c r="D97" s="42">
        <v>0</v>
      </c>
      <c r="E97" s="33"/>
    </row>
    <row r="98" spans="1:6" ht="16.5" customHeight="1" x14ac:dyDescent="0.25">
      <c r="A98" s="31">
        <v>2</v>
      </c>
      <c r="B98" s="21" t="s">
        <v>117</v>
      </c>
      <c r="C98" s="21" t="s">
        <v>116</v>
      </c>
      <c r="D98" s="42">
        <v>0</v>
      </c>
      <c r="E98" s="33"/>
    </row>
    <row r="99" spans="1:6" ht="16.5" customHeight="1" x14ac:dyDescent="0.25">
      <c r="A99" s="31">
        <v>3</v>
      </c>
      <c r="B99" s="21" t="s">
        <v>118</v>
      </c>
      <c r="C99" s="21" t="s">
        <v>116</v>
      </c>
      <c r="D99" s="42" t="s">
        <v>111</v>
      </c>
      <c r="E99" s="33"/>
    </row>
    <row r="100" spans="1:6" ht="16.5" customHeight="1" x14ac:dyDescent="0.25">
      <c r="A100" s="31">
        <v>4</v>
      </c>
      <c r="B100" s="21" t="s">
        <v>119</v>
      </c>
      <c r="C100" s="21" t="s">
        <v>107</v>
      </c>
      <c r="D100" s="42">
        <v>0</v>
      </c>
      <c r="E100" s="33"/>
    </row>
    <row r="101" spans="1:6" ht="16.5" customHeight="1" x14ac:dyDescent="0.25">
      <c r="A101" s="70" t="s">
        <v>120</v>
      </c>
      <c r="B101" s="71"/>
      <c r="C101" s="71"/>
      <c r="D101" s="71"/>
      <c r="E101" s="72"/>
    </row>
    <row r="102" spans="1:6" ht="16.5" customHeight="1" x14ac:dyDescent="0.25">
      <c r="A102" s="31">
        <v>1</v>
      </c>
      <c r="B102" s="21" t="s">
        <v>121</v>
      </c>
      <c r="C102" s="21" t="s">
        <v>116</v>
      </c>
      <c r="D102" s="43"/>
      <c r="E102" s="33"/>
    </row>
    <row r="103" spans="1:6" ht="16.5" customHeight="1" x14ac:dyDescent="0.25">
      <c r="A103" s="31">
        <v>2</v>
      </c>
      <c r="B103" s="21" t="s">
        <v>122</v>
      </c>
      <c r="C103" s="21" t="s">
        <v>116</v>
      </c>
      <c r="D103" s="43"/>
      <c r="E103" s="33"/>
    </row>
    <row r="104" spans="1:6" ht="24.75" customHeight="1" x14ac:dyDescent="0.25">
      <c r="A104" s="31">
        <v>3</v>
      </c>
      <c r="B104" s="21" t="s">
        <v>123</v>
      </c>
      <c r="C104" s="21" t="s">
        <v>107</v>
      </c>
      <c r="D104" s="43"/>
      <c r="E104" s="33"/>
    </row>
    <row r="105" spans="1:6" ht="16.5" customHeight="1" x14ac:dyDescent="0.25">
      <c r="A105" s="45"/>
      <c r="B105" s="36"/>
      <c r="C105" s="36"/>
      <c r="D105" s="37"/>
      <c r="E105" s="37"/>
    </row>
    <row r="106" spans="1:6" ht="16.5" customHeight="1" x14ac:dyDescent="0.25">
      <c r="A106" s="61" t="s">
        <v>136</v>
      </c>
      <c r="B106" s="62"/>
      <c r="C106" s="62"/>
      <c r="D106" s="62"/>
      <c r="E106" s="62"/>
      <c r="F106" s="62"/>
    </row>
    <row r="107" spans="1:6" ht="16.5" customHeight="1" x14ac:dyDescent="0.25">
      <c r="A107" s="45"/>
      <c r="B107" s="36"/>
      <c r="C107" s="36"/>
      <c r="D107" s="37"/>
      <c r="E107" s="37"/>
    </row>
    <row r="108" spans="1:6" ht="16.5" customHeight="1" x14ac:dyDescent="0.25">
      <c r="A108" s="61" t="s">
        <v>135</v>
      </c>
      <c r="B108" s="62"/>
      <c r="C108" s="62"/>
      <c r="D108" s="62"/>
      <c r="E108" s="62"/>
      <c r="F108" s="62"/>
    </row>
    <row r="109" spans="1:6" ht="16.5" customHeight="1" x14ac:dyDescent="0.25">
      <c r="A109" s="45"/>
      <c r="B109" s="36"/>
      <c r="C109" s="36"/>
      <c r="D109" s="37"/>
      <c r="E109" s="37"/>
    </row>
    <row r="110" spans="1:6" ht="16.5" customHeight="1" x14ac:dyDescent="0.25">
      <c r="A110" s="45"/>
      <c r="B110" s="36"/>
      <c r="C110" s="36"/>
      <c r="D110" s="37"/>
      <c r="E110" s="37"/>
    </row>
    <row r="111" spans="1:6" ht="16.5" customHeight="1" x14ac:dyDescent="0.25">
      <c r="A111" s="45"/>
      <c r="B111" s="36"/>
      <c r="C111" s="36"/>
      <c r="D111" s="37"/>
      <c r="E111" s="37"/>
    </row>
    <row r="112" spans="1:6" ht="16.5" customHeight="1" x14ac:dyDescent="0.25">
      <c r="A112" s="45"/>
      <c r="B112" s="36"/>
      <c r="C112" s="36"/>
      <c r="D112" s="37"/>
      <c r="E112" s="37"/>
    </row>
    <row r="113" spans="1:5" ht="16.5" customHeight="1" x14ac:dyDescent="0.25">
      <c r="A113" s="45"/>
      <c r="B113" s="36"/>
      <c r="C113" s="36"/>
      <c r="D113" s="37"/>
      <c r="E113" s="37"/>
    </row>
    <row r="114" spans="1:5" ht="16.5" customHeight="1" x14ac:dyDescent="0.25">
      <c r="A114" s="45"/>
      <c r="B114" s="36"/>
      <c r="C114" s="36"/>
      <c r="D114" s="37"/>
      <c r="E114" s="37"/>
    </row>
    <row r="115" spans="1:5" ht="16.5" customHeight="1" x14ac:dyDescent="0.25">
      <c r="A115" s="45"/>
      <c r="B115" s="36"/>
      <c r="C115" s="36"/>
      <c r="D115" s="37"/>
      <c r="E115" s="37"/>
    </row>
    <row r="116" spans="1:5" ht="16.5" customHeight="1" x14ac:dyDescent="0.25">
      <c r="A116" s="45"/>
      <c r="B116" s="36"/>
      <c r="C116" s="36"/>
      <c r="D116" s="37"/>
      <c r="E116" s="37"/>
    </row>
    <row r="117" spans="1:5" ht="16.5" customHeight="1" x14ac:dyDescent="0.25">
      <c r="A117" s="45"/>
      <c r="B117" s="36"/>
      <c r="C117" s="36"/>
      <c r="D117" s="37"/>
      <c r="E117" s="37"/>
    </row>
    <row r="118" spans="1:5" ht="16.5" customHeight="1" x14ac:dyDescent="0.25">
      <c r="A118" s="45"/>
      <c r="B118" s="36"/>
      <c r="C118" s="36"/>
      <c r="D118" s="37"/>
      <c r="E118" s="37"/>
    </row>
    <row r="119" spans="1:5" ht="16.5" customHeight="1" x14ac:dyDescent="0.25">
      <c r="A119" s="45"/>
      <c r="B119" s="36"/>
      <c r="C119" s="36"/>
      <c r="D119" s="37"/>
      <c r="E119" s="37"/>
    </row>
    <row r="120" spans="1:5" ht="16.5" customHeight="1" x14ac:dyDescent="0.25">
      <c r="A120" s="45"/>
      <c r="B120" s="36"/>
      <c r="C120" s="36"/>
      <c r="D120" s="37"/>
      <c r="E120" s="37"/>
    </row>
    <row r="121" spans="1:5" ht="16.5" customHeight="1" x14ac:dyDescent="0.25">
      <c r="A121" s="45"/>
      <c r="B121" s="36"/>
      <c r="C121" s="36"/>
      <c r="D121" s="37"/>
      <c r="E121" s="37"/>
    </row>
    <row r="122" spans="1:5" ht="16.5" customHeight="1" x14ac:dyDescent="0.25">
      <c r="A122" s="45"/>
      <c r="B122" s="36"/>
      <c r="C122" s="36"/>
      <c r="D122" s="37"/>
      <c r="E122" s="37"/>
    </row>
    <row r="123" spans="1:5" ht="16.5" customHeight="1" x14ac:dyDescent="0.25">
      <c r="A123" s="45"/>
      <c r="B123" s="36"/>
      <c r="C123" s="36"/>
      <c r="D123" s="37"/>
      <c r="E123" s="37"/>
    </row>
    <row r="124" spans="1:5" ht="16.5" customHeight="1" x14ac:dyDescent="0.25">
      <c r="A124" s="45"/>
      <c r="B124" s="36"/>
      <c r="C124" s="36"/>
      <c r="D124" s="37"/>
      <c r="E124" s="37"/>
    </row>
    <row r="125" spans="1:5" ht="16.5" customHeight="1" x14ac:dyDescent="0.25">
      <c r="A125" s="45"/>
      <c r="B125" s="36"/>
      <c r="C125" s="36"/>
      <c r="D125" s="37"/>
      <c r="E125" s="37"/>
    </row>
    <row r="126" spans="1:5" ht="16.5" customHeight="1" x14ac:dyDescent="0.25">
      <c r="A126" s="45"/>
      <c r="B126" s="36"/>
      <c r="C126" s="36"/>
      <c r="D126" s="37"/>
      <c r="E126" s="37"/>
    </row>
    <row r="127" spans="1:5" ht="16.5" customHeight="1" x14ac:dyDescent="0.25">
      <c r="A127" s="45"/>
      <c r="B127" s="36"/>
      <c r="C127" s="36"/>
      <c r="D127" s="37"/>
      <c r="E127" s="37"/>
    </row>
    <row r="128" spans="1:5" ht="16.5" customHeight="1" x14ac:dyDescent="0.25">
      <c r="A128" s="45"/>
      <c r="B128" s="36"/>
      <c r="C128" s="36"/>
      <c r="D128" s="37"/>
      <c r="E128" s="37"/>
    </row>
    <row r="129" spans="1:5" ht="16.5" customHeight="1" x14ac:dyDescent="0.25">
      <c r="A129" s="45"/>
      <c r="B129" s="36"/>
      <c r="C129" s="36"/>
      <c r="D129" s="37"/>
      <c r="E129" s="37"/>
    </row>
    <row r="130" spans="1:5" ht="16.5" customHeight="1" x14ac:dyDescent="0.25">
      <c r="A130" s="45"/>
      <c r="B130" s="36"/>
      <c r="C130" s="36"/>
      <c r="D130" s="37"/>
      <c r="E130" s="37"/>
    </row>
    <row r="131" spans="1:5" ht="16.5" customHeight="1" x14ac:dyDescent="0.25">
      <c r="A131" s="45"/>
      <c r="B131" s="36"/>
      <c r="C131" s="36"/>
      <c r="D131" s="37"/>
      <c r="E131" s="37"/>
    </row>
    <row r="132" spans="1:5" ht="16.5" customHeight="1" x14ac:dyDescent="0.25">
      <c r="A132" s="45"/>
      <c r="B132" s="36"/>
      <c r="C132" s="36"/>
      <c r="D132" s="37"/>
      <c r="E132" s="37"/>
    </row>
    <row r="133" spans="1:5" ht="16.5" customHeight="1" x14ac:dyDescent="0.25">
      <c r="A133" s="45"/>
      <c r="B133" s="36"/>
      <c r="C133" s="36"/>
      <c r="D133" s="37"/>
      <c r="E133" s="37"/>
    </row>
    <row r="134" spans="1:5" ht="9.75" customHeight="1" x14ac:dyDescent="0.25"/>
    <row r="135" spans="1:5" x14ac:dyDescent="0.25">
      <c r="E135" s="38"/>
    </row>
  </sheetData>
  <mergeCells count="77">
    <mergeCell ref="B13:C13"/>
    <mergeCell ref="A1:F1"/>
    <mergeCell ref="A3:E3"/>
    <mergeCell ref="B4:C4"/>
    <mergeCell ref="B5:C5"/>
    <mergeCell ref="B6:C6"/>
    <mergeCell ref="A7:E7"/>
    <mergeCell ref="B8:C8"/>
    <mergeCell ref="B9:C9"/>
    <mergeCell ref="B10:C10"/>
    <mergeCell ref="B11:C11"/>
    <mergeCell ref="B12:C12"/>
    <mergeCell ref="A25:C25"/>
    <mergeCell ref="D25:E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E24"/>
    <mergeCell ref="A37:E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A36:C36"/>
    <mergeCell ref="B39:E39"/>
    <mergeCell ref="C40:C45"/>
    <mergeCell ref="D40:D45"/>
    <mergeCell ref="E40:E47"/>
    <mergeCell ref="C46:C47"/>
    <mergeCell ref="D46:D47"/>
    <mergeCell ref="C62:C64"/>
    <mergeCell ref="D62:D66"/>
    <mergeCell ref="E62:E66"/>
    <mergeCell ref="B48:E48"/>
    <mergeCell ref="D49:D51"/>
    <mergeCell ref="E49:E51"/>
    <mergeCell ref="B52:E52"/>
    <mergeCell ref="E53:E55"/>
    <mergeCell ref="B56:E56"/>
    <mergeCell ref="C57:C58"/>
    <mergeCell ref="D57:D58"/>
    <mergeCell ref="E57:E58"/>
    <mergeCell ref="B59:E59"/>
    <mergeCell ref="B61:E61"/>
    <mergeCell ref="D82:D83"/>
    <mergeCell ref="E82:E83"/>
    <mergeCell ref="B67:E67"/>
    <mergeCell ref="B68:E68"/>
    <mergeCell ref="D69:D70"/>
    <mergeCell ref="E69:E70"/>
    <mergeCell ref="B71:E71"/>
    <mergeCell ref="D72:D80"/>
    <mergeCell ref="E72:E80"/>
    <mergeCell ref="B81:E81"/>
    <mergeCell ref="A96:E96"/>
    <mergeCell ref="A101:E101"/>
    <mergeCell ref="A106:F106"/>
    <mergeCell ref="A108:F108"/>
    <mergeCell ref="B84:E84"/>
    <mergeCell ref="D85:E85"/>
    <mergeCell ref="D86:E86"/>
    <mergeCell ref="D87:E87"/>
    <mergeCell ref="D88:E88"/>
    <mergeCell ref="A89:E89"/>
  </mergeCells>
  <pageMargins left="0.7" right="0.7" top="0.75" bottom="0.75" header="0.3" footer="0.3"/>
  <pageSetup paperSize="9" scale="79" orientation="portrait" r:id="rId1"/>
  <rowBreaks count="1" manualBreakCount="1">
    <brk id="106" max="4" man="1"/>
  </rowBreaks>
  <colBreaks count="1" manualBreakCount="1">
    <brk id="5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F2E16-77D4-4FFC-AA3A-C6A1C620DBAB}">
  <sheetPr>
    <tabColor rgb="FF00B050"/>
  </sheetPr>
  <dimension ref="A1:I135"/>
  <sheetViews>
    <sheetView topLeftCell="A25" zoomScale="110" zoomScaleNormal="110" workbookViewId="0">
      <selection activeCell="D35" sqref="D35"/>
    </sheetView>
  </sheetViews>
  <sheetFormatPr defaultRowHeight="12.75" x14ac:dyDescent="0.25"/>
  <cols>
    <col min="1" max="1" width="6.42578125" style="1" customWidth="1"/>
    <col min="2" max="2" width="46.7109375" style="1" customWidth="1"/>
    <col min="3" max="3" width="22.7109375" style="1" customWidth="1"/>
    <col min="4" max="4" width="19.42578125" style="1" customWidth="1"/>
    <col min="5" max="5" width="14.7109375" style="1" customWidth="1"/>
    <col min="6" max="6" width="12.28515625" style="6" customWidth="1"/>
    <col min="7" max="7" width="11.5703125" style="1" customWidth="1"/>
    <col min="8" max="8" width="8.7109375" style="1" bestFit="1" customWidth="1"/>
    <col min="9" max="16384" width="9.140625" style="1"/>
  </cols>
  <sheetData>
    <row r="1" spans="1:6" ht="29.25" customHeight="1" x14ac:dyDescent="0.25">
      <c r="A1" s="61" t="s">
        <v>124</v>
      </c>
      <c r="B1" s="107"/>
      <c r="C1" s="107"/>
      <c r="D1" s="107"/>
      <c r="E1" s="107"/>
      <c r="F1" s="107"/>
    </row>
    <row r="2" spans="1:6" x14ac:dyDescent="0.25">
      <c r="A2" s="41"/>
      <c r="B2" s="3" t="s">
        <v>154</v>
      </c>
      <c r="C2" s="45"/>
      <c r="D2" s="45"/>
      <c r="E2" s="45"/>
      <c r="F2" s="5">
        <v>886.5</v>
      </c>
    </row>
    <row r="3" spans="1:6" ht="12" customHeight="1" x14ac:dyDescent="0.25">
      <c r="A3" s="95" t="s">
        <v>0</v>
      </c>
      <c r="B3" s="96"/>
      <c r="C3" s="96"/>
      <c r="D3" s="96"/>
      <c r="E3" s="97"/>
    </row>
    <row r="4" spans="1:6" ht="12.6" customHeight="1" x14ac:dyDescent="0.25">
      <c r="A4" s="7">
        <v>1</v>
      </c>
      <c r="B4" s="100" t="s">
        <v>1</v>
      </c>
      <c r="C4" s="101"/>
      <c r="D4" s="8" t="s">
        <v>127</v>
      </c>
      <c r="E4" s="9"/>
    </row>
    <row r="5" spans="1:6" ht="11.25" customHeight="1" x14ac:dyDescent="0.25">
      <c r="A5" s="7">
        <v>2</v>
      </c>
      <c r="B5" s="100" t="s">
        <v>3</v>
      </c>
      <c r="C5" s="101"/>
      <c r="D5" s="8" t="s">
        <v>126</v>
      </c>
      <c r="E5" s="39" t="s">
        <v>129</v>
      </c>
    </row>
    <row r="6" spans="1:6" ht="9.75" customHeight="1" x14ac:dyDescent="0.25">
      <c r="A6" s="7">
        <v>3</v>
      </c>
      <c r="B6" s="100" t="s">
        <v>4</v>
      </c>
      <c r="C6" s="101"/>
      <c r="D6" s="8" t="s">
        <v>128</v>
      </c>
      <c r="E6" s="9" t="s">
        <v>2</v>
      </c>
    </row>
    <row r="7" spans="1:6" ht="19.5" customHeight="1" x14ac:dyDescent="0.25">
      <c r="A7" s="95" t="s">
        <v>5</v>
      </c>
      <c r="B7" s="96"/>
      <c r="C7" s="96"/>
      <c r="D7" s="96"/>
      <c r="E7" s="97"/>
    </row>
    <row r="8" spans="1:6" ht="9.75" customHeight="1" x14ac:dyDescent="0.25">
      <c r="A8" s="7">
        <v>4</v>
      </c>
      <c r="B8" s="100" t="s">
        <v>6</v>
      </c>
      <c r="C8" s="101"/>
      <c r="D8" s="10">
        <v>0</v>
      </c>
      <c r="E8" s="11" t="s">
        <v>7</v>
      </c>
    </row>
    <row r="9" spans="1:6" ht="9.75" customHeight="1" x14ac:dyDescent="0.25">
      <c r="A9" s="7">
        <v>5</v>
      </c>
      <c r="B9" s="100" t="s">
        <v>8</v>
      </c>
      <c r="C9" s="101"/>
      <c r="D9" s="10">
        <v>0</v>
      </c>
      <c r="E9" s="12" t="s">
        <v>9</v>
      </c>
    </row>
    <row r="10" spans="1:6" ht="9.75" customHeight="1" x14ac:dyDescent="0.25">
      <c r="A10" s="7">
        <v>6</v>
      </c>
      <c r="B10" s="100" t="s">
        <v>10</v>
      </c>
      <c r="C10" s="101"/>
      <c r="D10" s="13">
        <v>20202</v>
      </c>
      <c r="E10" s="12" t="s">
        <v>9</v>
      </c>
    </row>
    <row r="11" spans="1:6" ht="9.75" customHeight="1" x14ac:dyDescent="0.25">
      <c r="A11" s="14">
        <v>7</v>
      </c>
      <c r="B11" s="92" t="s">
        <v>11</v>
      </c>
      <c r="C11" s="94"/>
      <c r="D11" s="15">
        <v>114997.08</v>
      </c>
      <c r="E11" s="9" t="s">
        <v>12</v>
      </c>
    </row>
    <row r="12" spans="1:6" ht="9.75" customHeight="1" x14ac:dyDescent="0.25">
      <c r="A12" s="7">
        <v>9</v>
      </c>
      <c r="B12" s="100" t="s">
        <v>132</v>
      </c>
      <c r="C12" s="101"/>
      <c r="D12" s="16">
        <f>D11-D13</f>
        <v>98897.488799999992</v>
      </c>
      <c r="E12" s="12" t="s">
        <v>9</v>
      </c>
    </row>
    <row r="13" spans="1:6" ht="9.75" customHeight="1" x14ac:dyDescent="0.25">
      <c r="A13" s="7">
        <v>10</v>
      </c>
      <c r="B13" s="100" t="s">
        <v>13</v>
      </c>
      <c r="C13" s="101"/>
      <c r="D13" s="16">
        <f>D11*14%</f>
        <v>16099.591200000003</v>
      </c>
      <c r="E13" s="12" t="s">
        <v>9</v>
      </c>
    </row>
    <row r="14" spans="1:6" ht="9.75" customHeight="1" x14ac:dyDescent="0.25">
      <c r="A14" s="14">
        <v>11</v>
      </c>
      <c r="B14" s="92" t="s">
        <v>14</v>
      </c>
      <c r="C14" s="94"/>
      <c r="D14" s="15">
        <v>109796.07</v>
      </c>
      <c r="E14" s="9" t="s">
        <v>12</v>
      </c>
    </row>
    <row r="15" spans="1:6" ht="9.75" customHeight="1" x14ac:dyDescent="0.25">
      <c r="A15" s="7">
        <v>12</v>
      </c>
      <c r="B15" s="100" t="s">
        <v>15</v>
      </c>
      <c r="C15" s="101"/>
      <c r="D15" s="17">
        <v>109796.07</v>
      </c>
      <c r="E15" s="12" t="s">
        <v>9</v>
      </c>
    </row>
    <row r="16" spans="1:6" ht="9.75" customHeight="1" x14ac:dyDescent="0.25">
      <c r="A16" s="7">
        <v>13</v>
      </c>
      <c r="B16" s="100" t="s">
        <v>16</v>
      </c>
      <c r="C16" s="101"/>
      <c r="D16" s="10">
        <v>0</v>
      </c>
      <c r="E16" s="12" t="s">
        <v>9</v>
      </c>
    </row>
    <row r="17" spans="1:9" ht="9.75" customHeight="1" x14ac:dyDescent="0.25">
      <c r="A17" s="7">
        <v>14</v>
      </c>
      <c r="B17" s="100" t="s">
        <v>17</v>
      </c>
      <c r="C17" s="101"/>
      <c r="D17" s="10">
        <v>0</v>
      </c>
      <c r="E17" s="12" t="s">
        <v>9</v>
      </c>
    </row>
    <row r="18" spans="1:9" ht="9.75" customHeight="1" x14ac:dyDescent="0.25">
      <c r="A18" s="7">
        <v>15</v>
      </c>
      <c r="B18" s="100" t="s">
        <v>18</v>
      </c>
      <c r="C18" s="101"/>
      <c r="D18" s="10">
        <v>0</v>
      </c>
      <c r="E18" s="12" t="s">
        <v>9</v>
      </c>
    </row>
    <row r="19" spans="1:9" ht="9.75" customHeight="1" x14ac:dyDescent="0.25">
      <c r="A19" s="7">
        <v>16</v>
      </c>
      <c r="B19" s="100" t="s">
        <v>19</v>
      </c>
      <c r="C19" s="101"/>
      <c r="D19" s="10">
        <v>0</v>
      </c>
      <c r="E19" s="12" t="s">
        <v>9</v>
      </c>
    </row>
    <row r="20" spans="1:9" ht="9.75" customHeight="1" x14ac:dyDescent="0.25">
      <c r="A20" s="14">
        <v>17</v>
      </c>
      <c r="B20" s="92" t="s">
        <v>20</v>
      </c>
      <c r="C20" s="94"/>
      <c r="D20" s="18">
        <f>D10+D11-D15</f>
        <v>25403.010000000009</v>
      </c>
      <c r="E20" s="9" t="s">
        <v>12</v>
      </c>
    </row>
    <row r="21" spans="1:9" ht="9.75" customHeight="1" x14ac:dyDescent="0.25">
      <c r="A21" s="7">
        <v>18</v>
      </c>
      <c r="B21" s="100" t="s">
        <v>21</v>
      </c>
      <c r="C21" s="101"/>
      <c r="D21" s="12" t="s">
        <v>22</v>
      </c>
      <c r="E21" s="12" t="s">
        <v>9</v>
      </c>
    </row>
    <row r="22" spans="1:9" ht="9.75" customHeight="1" x14ac:dyDescent="0.25">
      <c r="A22" s="7">
        <v>19</v>
      </c>
      <c r="B22" s="100" t="s">
        <v>23</v>
      </c>
      <c r="C22" s="101"/>
      <c r="D22" s="12" t="s">
        <v>22</v>
      </c>
      <c r="E22" s="12" t="s">
        <v>9</v>
      </c>
    </row>
    <row r="23" spans="1:9" ht="13.7" customHeight="1" x14ac:dyDescent="0.25">
      <c r="A23" s="7">
        <v>20</v>
      </c>
      <c r="B23" s="100" t="s">
        <v>24</v>
      </c>
      <c r="C23" s="101"/>
      <c r="D23" s="17">
        <f>D20</f>
        <v>25403.010000000009</v>
      </c>
      <c r="E23" s="12" t="s">
        <v>9</v>
      </c>
      <c r="H23" s="6"/>
    </row>
    <row r="24" spans="1:9" ht="12" customHeight="1" x14ac:dyDescent="0.25">
      <c r="A24" s="95" t="s">
        <v>25</v>
      </c>
      <c r="B24" s="96"/>
      <c r="C24" s="96"/>
      <c r="D24" s="96"/>
      <c r="E24" s="97"/>
      <c r="I24" s="1" t="s">
        <v>145</v>
      </c>
    </row>
    <row r="25" spans="1:9" ht="19.5" customHeight="1" x14ac:dyDescent="0.25">
      <c r="A25" s="90" t="s">
        <v>26</v>
      </c>
      <c r="B25" s="102"/>
      <c r="C25" s="91"/>
      <c r="D25" s="103" t="s">
        <v>27</v>
      </c>
      <c r="E25" s="104"/>
    </row>
    <row r="26" spans="1:9" ht="21.75" customHeight="1" x14ac:dyDescent="0.25">
      <c r="A26" s="19">
        <v>21</v>
      </c>
      <c r="B26" s="90" t="s">
        <v>28</v>
      </c>
      <c r="C26" s="98"/>
      <c r="D26" s="20">
        <f>D12*46.2%+5809.57</f>
        <v>51500.209825599995</v>
      </c>
      <c r="E26" s="21" t="s">
        <v>29</v>
      </c>
    </row>
    <row r="27" spans="1:9" ht="15.75" customHeight="1" x14ac:dyDescent="0.25">
      <c r="A27" s="19">
        <v>22</v>
      </c>
      <c r="B27" s="90" t="s">
        <v>130</v>
      </c>
      <c r="C27" s="91"/>
      <c r="D27" s="15">
        <f>D13</f>
        <v>16099.591200000003</v>
      </c>
      <c r="E27" s="21" t="s">
        <v>29</v>
      </c>
    </row>
    <row r="28" spans="1:9" ht="12" customHeight="1" x14ac:dyDescent="0.25">
      <c r="A28" s="19">
        <v>23</v>
      </c>
      <c r="B28" s="90" t="s">
        <v>30</v>
      </c>
      <c r="C28" s="91"/>
      <c r="D28" s="16">
        <f>D27*34%</f>
        <v>5473.8610080000017</v>
      </c>
      <c r="E28" s="21" t="s">
        <v>29</v>
      </c>
      <c r="H28" s="1" t="s">
        <v>155</v>
      </c>
    </row>
    <row r="29" spans="1:9" ht="12" customHeight="1" x14ac:dyDescent="0.25">
      <c r="A29" s="19">
        <v>24</v>
      </c>
      <c r="B29" s="90" t="s">
        <v>31</v>
      </c>
      <c r="C29" s="91"/>
      <c r="D29" s="16">
        <f>D27*33%</f>
        <v>5312.8650960000014</v>
      </c>
      <c r="E29" s="21" t="s">
        <v>29</v>
      </c>
    </row>
    <row r="30" spans="1:9" ht="13.35" customHeight="1" x14ac:dyDescent="0.25">
      <c r="A30" s="19">
        <v>25</v>
      </c>
      <c r="B30" s="90" t="s">
        <v>32</v>
      </c>
      <c r="C30" s="91"/>
      <c r="D30" s="16">
        <f>D27*33%</f>
        <v>5312.8650960000014</v>
      </c>
      <c r="E30" s="21" t="s">
        <v>29</v>
      </c>
    </row>
    <row r="31" spans="1:9" ht="19.5" customHeight="1" x14ac:dyDescent="0.25">
      <c r="A31" s="19">
        <v>26</v>
      </c>
      <c r="B31" s="99" t="s">
        <v>33</v>
      </c>
      <c r="C31" s="98"/>
      <c r="D31" s="16">
        <f>D12*14%</f>
        <v>13845.648432</v>
      </c>
      <c r="E31" s="21" t="s">
        <v>29</v>
      </c>
    </row>
    <row r="32" spans="1:9" ht="14.45" customHeight="1" x14ac:dyDescent="0.25">
      <c r="A32" s="19">
        <v>27</v>
      </c>
      <c r="B32" s="90" t="s">
        <v>34</v>
      </c>
      <c r="C32" s="91"/>
      <c r="D32" s="16">
        <f>D12*21%</f>
        <v>20768.472647999999</v>
      </c>
      <c r="E32" s="21" t="s">
        <v>29</v>
      </c>
    </row>
    <row r="33" spans="1:7" ht="17.850000000000001" customHeight="1" x14ac:dyDescent="0.25">
      <c r="A33" s="19">
        <v>28</v>
      </c>
      <c r="B33" s="90" t="s">
        <v>35</v>
      </c>
      <c r="C33" s="91"/>
      <c r="D33" s="16">
        <f>D12*10%</f>
        <v>9889.7488799999992</v>
      </c>
      <c r="E33" s="21" t="s">
        <v>29</v>
      </c>
    </row>
    <row r="34" spans="1:7" ht="15.75" customHeight="1" x14ac:dyDescent="0.25">
      <c r="A34" s="19">
        <v>31</v>
      </c>
      <c r="B34" s="90" t="s">
        <v>131</v>
      </c>
      <c r="C34" s="91"/>
      <c r="D34" s="16">
        <v>2102.23</v>
      </c>
      <c r="E34" s="21" t="s">
        <v>29</v>
      </c>
    </row>
    <row r="35" spans="1:7" ht="15.75" customHeight="1" x14ac:dyDescent="0.25">
      <c r="A35" s="19">
        <v>32</v>
      </c>
      <c r="B35" s="90" t="s">
        <v>36</v>
      </c>
      <c r="C35" s="91"/>
      <c r="D35" s="16">
        <f>D12*0.8%</f>
        <v>791.17991039999993</v>
      </c>
      <c r="E35" s="21" t="s">
        <v>29</v>
      </c>
    </row>
    <row r="36" spans="1:7" ht="15" customHeight="1" x14ac:dyDescent="0.25">
      <c r="A36" s="92" t="s">
        <v>37</v>
      </c>
      <c r="B36" s="93"/>
      <c r="C36" s="94"/>
      <c r="D36" s="22">
        <f>D35+D34+D33+D32+D31+D27+D26</f>
        <v>114997.080896</v>
      </c>
      <c r="E36" s="23" t="s">
        <v>29</v>
      </c>
      <c r="G36" s="6"/>
    </row>
    <row r="37" spans="1:7" ht="17.100000000000001" customHeight="1" x14ac:dyDescent="0.25">
      <c r="A37" s="95" t="s">
        <v>38</v>
      </c>
      <c r="B37" s="96"/>
      <c r="C37" s="96"/>
      <c r="D37" s="96"/>
      <c r="E37" s="97"/>
    </row>
    <row r="38" spans="1:7" ht="39.75" customHeight="1" x14ac:dyDescent="0.25">
      <c r="A38" s="24"/>
      <c r="B38" s="25" t="s">
        <v>39</v>
      </c>
      <c r="C38" s="25" t="s">
        <v>40</v>
      </c>
      <c r="D38" s="25" t="s">
        <v>41</v>
      </c>
      <c r="E38" s="24" t="s">
        <v>42</v>
      </c>
    </row>
    <row r="39" spans="1:7" ht="22.7" customHeight="1" x14ac:dyDescent="0.25">
      <c r="A39" s="26">
        <v>25</v>
      </c>
      <c r="B39" s="80" t="s">
        <v>43</v>
      </c>
      <c r="C39" s="74"/>
      <c r="D39" s="74"/>
      <c r="E39" s="75"/>
    </row>
    <row r="40" spans="1:7" ht="41.1" customHeight="1" x14ac:dyDescent="0.25">
      <c r="A40" s="24"/>
      <c r="B40" s="11" t="s">
        <v>44</v>
      </c>
      <c r="C40" s="81" t="s">
        <v>45</v>
      </c>
      <c r="D40" s="81" t="s">
        <v>46</v>
      </c>
      <c r="E40" s="83">
        <f>D26/F2</f>
        <v>58.093863311449518</v>
      </c>
    </row>
    <row r="41" spans="1:7" ht="34.700000000000003" customHeight="1" x14ac:dyDescent="0.25">
      <c r="A41" s="24"/>
      <c r="B41" s="11" t="s">
        <v>47</v>
      </c>
      <c r="C41" s="85"/>
      <c r="D41" s="85"/>
      <c r="E41" s="87"/>
    </row>
    <row r="42" spans="1:7" ht="19.5" customHeight="1" x14ac:dyDescent="0.25">
      <c r="A42" s="24"/>
      <c r="B42" s="24" t="s">
        <v>48</v>
      </c>
      <c r="C42" s="85"/>
      <c r="D42" s="85"/>
      <c r="E42" s="87"/>
    </row>
    <row r="43" spans="1:7" ht="37.700000000000003" customHeight="1" x14ac:dyDescent="0.25">
      <c r="A43" s="24"/>
      <c r="B43" s="11" t="s">
        <v>49</v>
      </c>
      <c r="C43" s="85"/>
      <c r="D43" s="85"/>
      <c r="E43" s="87"/>
    </row>
    <row r="44" spans="1:7" ht="27.75" customHeight="1" x14ac:dyDescent="0.25">
      <c r="A44" s="24"/>
      <c r="B44" s="24" t="s">
        <v>50</v>
      </c>
      <c r="C44" s="85"/>
      <c r="D44" s="85"/>
      <c r="E44" s="87"/>
    </row>
    <row r="45" spans="1:7" ht="20.25" customHeight="1" x14ac:dyDescent="0.25">
      <c r="A45" s="24"/>
      <c r="B45" s="24" t="s">
        <v>51</v>
      </c>
      <c r="C45" s="85"/>
      <c r="D45" s="85"/>
      <c r="E45" s="87"/>
    </row>
    <row r="46" spans="1:7" ht="25.35" customHeight="1" x14ac:dyDescent="0.25">
      <c r="A46" s="24"/>
      <c r="B46" s="11" t="s">
        <v>52</v>
      </c>
      <c r="C46" s="88"/>
      <c r="D46" s="88"/>
      <c r="E46" s="87"/>
    </row>
    <row r="47" spans="1:7" ht="26.45" customHeight="1" x14ac:dyDescent="0.25">
      <c r="A47" s="24"/>
      <c r="B47" s="11" t="s">
        <v>53</v>
      </c>
      <c r="C47" s="89"/>
      <c r="D47" s="89"/>
      <c r="E47" s="84"/>
    </row>
    <row r="48" spans="1:7" ht="18.2" customHeight="1" x14ac:dyDescent="0.25">
      <c r="A48" s="26">
        <v>26</v>
      </c>
      <c r="B48" s="80" t="s">
        <v>54</v>
      </c>
      <c r="C48" s="74"/>
      <c r="D48" s="74"/>
      <c r="E48" s="75"/>
    </row>
    <row r="49" spans="1:5" ht="19.5" customHeight="1" x14ac:dyDescent="0.25">
      <c r="A49" s="24"/>
      <c r="B49" s="24" t="s">
        <v>55</v>
      </c>
      <c r="C49" s="11" t="s">
        <v>45</v>
      </c>
      <c r="D49" s="81" t="s">
        <v>46</v>
      </c>
      <c r="E49" s="83">
        <f>D27/F2</f>
        <v>18.160847377326569</v>
      </c>
    </row>
    <row r="50" spans="1:5" ht="30.75" customHeight="1" x14ac:dyDescent="0.25">
      <c r="A50" s="24"/>
      <c r="B50" s="11" t="s">
        <v>56</v>
      </c>
      <c r="C50" s="11" t="s">
        <v>57</v>
      </c>
      <c r="D50" s="85"/>
      <c r="E50" s="87"/>
    </row>
    <row r="51" spans="1:5" ht="17.100000000000001" customHeight="1" x14ac:dyDescent="0.25">
      <c r="A51" s="24"/>
      <c r="B51" s="11" t="s">
        <v>58</v>
      </c>
      <c r="C51" s="11" t="s">
        <v>45</v>
      </c>
      <c r="D51" s="82"/>
      <c r="E51" s="84"/>
    </row>
    <row r="52" spans="1:5" ht="14.45" customHeight="1" x14ac:dyDescent="0.25">
      <c r="A52" s="26">
        <v>27</v>
      </c>
      <c r="B52" s="80" t="s">
        <v>59</v>
      </c>
      <c r="C52" s="74"/>
      <c r="D52" s="74"/>
      <c r="E52" s="75"/>
    </row>
    <row r="53" spans="1:5" ht="20.25" customHeight="1" x14ac:dyDescent="0.25">
      <c r="A53" s="24"/>
      <c r="B53" s="11" t="s">
        <v>60</v>
      </c>
      <c r="C53" s="11" t="s">
        <v>61</v>
      </c>
      <c r="D53" s="11" t="s">
        <v>46</v>
      </c>
      <c r="E53" s="83">
        <f>D28/F2</f>
        <v>6.1746881082910337</v>
      </c>
    </row>
    <row r="54" spans="1:5" ht="20.25" customHeight="1" x14ac:dyDescent="0.25">
      <c r="A54" s="24"/>
      <c r="B54" s="11" t="s">
        <v>62</v>
      </c>
      <c r="C54" s="11" t="s">
        <v>61</v>
      </c>
      <c r="D54" s="11" t="s">
        <v>46</v>
      </c>
      <c r="E54" s="87"/>
    </row>
    <row r="55" spans="1:5" ht="20.25" customHeight="1" x14ac:dyDescent="0.25">
      <c r="A55" s="24"/>
      <c r="B55" s="24" t="s">
        <v>63</v>
      </c>
      <c r="C55" s="11" t="s">
        <v>61</v>
      </c>
      <c r="D55" s="11" t="s">
        <v>46</v>
      </c>
      <c r="E55" s="84"/>
    </row>
    <row r="56" spans="1:5" ht="13.35" customHeight="1" x14ac:dyDescent="0.25">
      <c r="A56" s="26">
        <v>28</v>
      </c>
      <c r="B56" s="80" t="s">
        <v>64</v>
      </c>
      <c r="C56" s="74"/>
      <c r="D56" s="74"/>
      <c r="E56" s="75"/>
    </row>
    <row r="57" spans="1:5" ht="21.6" customHeight="1" x14ac:dyDescent="0.25">
      <c r="A57" s="24"/>
      <c r="B57" s="11" t="s">
        <v>65</v>
      </c>
      <c r="C57" s="81" t="s">
        <v>66</v>
      </c>
      <c r="D57" s="81" t="s">
        <v>46</v>
      </c>
      <c r="E57" s="83">
        <f>D29/F2</f>
        <v>5.9930796345177679</v>
      </c>
    </row>
    <row r="58" spans="1:5" ht="21.6" customHeight="1" x14ac:dyDescent="0.25">
      <c r="A58" s="24"/>
      <c r="B58" s="11" t="s">
        <v>67</v>
      </c>
      <c r="C58" s="82"/>
      <c r="D58" s="82"/>
      <c r="E58" s="84"/>
    </row>
    <row r="59" spans="1:5" ht="15" customHeight="1" x14ac:dyDescent="0.25">
      <c r="A59" s="27">
        <v>29</v>
      </c>
      <c r="B59" s="80" t="s">
        <v>68</v>
      </c>
      <c r="C59" s="74"/>
      <c r="D59" s="74"/>
      <c r="E59" s="75"/>
    </row>
    <row r="60" spans="1:5" ht="36.6" customHeight="1" x14ac:dyDescent="0.25">
      <c r="A60" s="24"/>
      <c r="B60" s="11" t="s">
        <v>69</v>
      </c>
      <c r="C60" s="11" t="s">
        <v>70</v>
      </c>
      <c r="D60" s="11" t="s">
        <v>46</v>
      </c>
      <c r="E60" s="28">
        <f>D30/F2</f>
        <v>5.9930796345177679</v>
      </c>
    </row>
    <row r="61" spans="1:5" ht="16.5" customHeight="1" x14ac:dyDescent="0.25">
      <c r="A61" s="27">
        <v>30</v>
      </c>
      <c r="B61" s="80" t="s">
        <v>71</v>
      </c>
      <c r="C61" s="74"/>
      <c r="D61" s="74"/>
      <c r="E61" s="75"/>
    </row>
    <row r="62" spans="1:5" ht="30.75" customHeight="1" x14ac:dyDescent="0.25">
      <c r="A62" s="24"/>
      <c r="B62" s="11" t="s">
        <v>72</v>
      </c>
      <c r="C62" s="81" t="s">
        <v>73</v>
      </c>
      <c r="D62" s="81" t="s">
        <v>74</v>
      </c>
      <c r="E62" s="83">
        <f>D31/F2</f>
        <v>15.618328744500847</v>
      </c>
    </row>
    <row r="63" spans="1:5" ht="22.7" customHeight="1" x14ac:dyDescent="0.25">
      <c r="A63" s="24"/>
      <c r="B63" s="11" t="s">
        <v>75</v>
      </c>
      <c r="C63" s="85"/>
      <c r="D63" s="85"/>
      <c r="E63" s="87"/>
    </row>
    <row r="64" spans="1:5" ht="22.7" customHeight="1" x14ac:dyDescent="0.25">
      <c r="A64" s="24"/>
      <c r="B64" s="11" t="s">
        <v>76</v>
      </c>
      <c r="C64" s="82"/>
      <c r="D64" s="85"/>
      <c r="E64" s="87"/>
    </row>
    <row r="65" spans="1:5" ht="22.7" customHeight="1" x14ac:dyDescent="0.25">
      <c r="A65" s="24"/>
      <c r="B65" s="11" t="s">
        <v>77</v>
      </c>
      <c r="C65" s="25" t="s">
        <v>78</v>
      </c>
      <c r="D65" s="85"/>
      <c r="E65" s="87"/>
    </row>
    <row r="66" spans="1:5" ht="29.45" customHeight="1" x14ac:dyDescent="0.25">
      <c r="A66" s="24"/>
      <c r="B66" s="11" t="s">
        <v>72</v>
      </c>
      <c r="C66" s="29" t="s">
        <v>79</v>
      </c>
      <c r="D66" s="82"/>
      <c r="E66" s="84"/>
    </row>
    <row r="67" spans="1:5" ht="16.5" customHeight="1" x14ac:dyDescent="0.25">
      <c r="A67" s="27">
        <v>31</v>
      </c>
      <c r="B67" s="80" t="s">
        <v>71</v>
      </c>
      <c r="C67" s="74"/>
      <c r="D67" s="74"/>
      <c r="E67" s="75"/>
    </row>
    <row r="68" spans="1:5" ht="17.100000000000001" customHeight="1" x14ac:dyDescent="0.25">
      <c r="A68" s="26">
        <v>31</v>
      </c>
      <c r="B68" s="80" t="s">
        <v>80</v>
      </c>
      <c r="C68" s="74"/>
      <c r="D68" s="74"/>
      <c r="E68" s="75"/>
    </row>
    <row r="69" spans="1:5" ht="15" customHeight="1" x14ac:dyDescent="0.25">
      <c r="A69" s="24"/>
      <c r="B69" s="11" t="s">
        <v>81</v>
      </c>
      <c r="C69" s="40" t="s">
        <v>147</v>
      </c>
      <c r="D69" s="81" t="s">
        <v>46</v>
      </c>
      <c r="E69" s="83">
        <f>D35/F2</f>
        <v>0.89247592825719113</v>
      </c>
    </row>
    <row r="70" spans="1:5" ht="16.5" customHeight="1" x14ac:dyDescent="0.25">
      <c r="A70" s="24"/>
      <c r="B70" s="11" t="s">
        <v>83</v>
      </c>
      <c r="C70" s="11" t="s">
        <v>146</v>
      </c>
      <c r="D70" s="82"/>
      <c r="E70" s="84"/>
    </row>
    <row r="71" spans="1:5" ht="16.5" customHeight="1" x14ac:dyDescent="0.25">
      <c r="A71" s="26">
        <v>32</v>
      </c>
      <c r="B71" s="80" t="s">
        <v>84</v>
      </c>
      <c r="C71" s="74"/>
      <c r="D71" s="74"/>
      <c r="E71" s="75"/>
    </row>
    <row r="72" spans="1:5" ht="22.7" customHeight="1" x14ac:dyDescent="0.25">
      <c r="A72" s="24"/>
      <c r="B72" s="11" t="s">
        <v>85</v>
      </c>
      <c r="C72" s="25" t="s">
        <v>86</v>
      </c>
      <c r="D72" s="81" t="s">
        <v>46</v>
      </c>
      <c r="E72" s="78">
        <f>D32/F2</f>
        <v>23.427493116751268</v>
      </c>
    </row>
    <row r="73" spans="1:5" ht="14.45" customHeight="1" x14ac:dyDescent="0.25">
      <c r="A73" s="24"/>
      <c r="B73" s="11" t="s">
        <v>87</v>
      </c>
      <c r="C73" s="25" t="s">
        <v>86</v>
      </c>
      <c r="D73" s="85"/>
      <c r="E73" s="79"/>
    </row>
    <row r="74" spans="1:5" ht="16.5" customHeight="1" x14ac:dyDescent="0.25">
      <c r="A74" s="24"/>
      <c r="B74" s="11" t="s">
        <v>88</v>
      </c>
      <c r="C74" s="25" t="s">
        <v>86</v>
      </c>
      <c r="D74" s="85"/>
      <c r="E74" s="79"/>
    </row>
    <row r="75" spans="1:5" ht="11.25" customHeight="1" x14ac:dyDescent="0.25">
      <c r="A75" s="24"/>
      <c r="B75" s="11" t="s">
        <v>89</v>
      </c>
      <c r="C75" s="25" t="s">
        <v>86</v>
      </c>
      <c r="D75" s="85"/>
      <c r="E75" s="79"/>
    </row>
    <row r="76" spans="1:5" ht="21.95" customHeight="1" x14ac:dyDescent="0.25">
      <c r="A76" s="24"/>
      <c r="B76" s="11" t="s">
        <v>90</v>
      </c>
      <c r="C76" s="25" t="s">
        <v>86</v>
      </c>
      <c r="D76" s="85"/>
      <c r="E76" s="79"/>
    </row>
    <row r="77" spans="1:5" ht="29.45" customHeight="1" x14ac:dyDescent="0.25">
      <c r="A77" s="24"/>
      <c r="B77" s="11" t="s">
        <v>91</v>
      </c>
      <c r="C77" s="25" t="s">
        <v>86</v>
      </c>
      <c r="D77" s="85"/>
      <c r="E77" s="79"/>
    </row>
    <row r="78" spans="1:5" ht="20.25" customHeight="1" x14ac:dyDescent="0.25">
      <c r="A78" s="24"/>
      <c r="B78" s="11" t="s">
        <v>92</v>
      </c>
      <c r="C78" s="25" t="s">
        <v>86</v>
      </c>
      <c r="D78" s="85"/>
      <c r="E78" s="79"/>
    </row>
    <row r="79" spans="1:5" ht="20.25" customHeight="1" x14ac:dyDescent="0.25">
      <c r="A79" s="24"/>
      <c r="B79" s="24" t="s">
        <v>93</v>
      </c>
      <c r="C79" s="25" t="s">
        <v>86</v>
      </c>
      <c r="D79" s="85"/>
      <c r="E79" s="79"/>
    </row>
    <row r="80" spans="1:5" ht="15" customHeight="1" x14ac:dyDescent="0.25">
      <c r="A80" s="24"/>
      <c r="B80" s="11" t="s">
        <v>94</v>
      </c>
      <c r="C80" s="25" t="s">
        <v>95</v>
      </c>
      <c r="D80" s="82"/>
      <c r="E80" s="86"/>
    </row>
    <row r="81" spans="1:5" ht="12.6" customHeight="1" x14ac:dyDescent="0.25">
      <c r="A81" s="26">
        <v>37</v>
      </c>
      <c r="B81" s="73" t="s">
        <v>133</v>
      </c>
      <c r="C81" s="74"/>
      <c r="D81" s="74"/>
      <c r="E81" s="75"/>
    </row>
    <row r="82" spans="1:5" ht="37.700000000000003" customHeight="1" x14ac:dyDescent="0.25">
      <c r="A82" s="24"/>
      <c r="B82" s="11" t="s">
        <v>134</v>
      </c>
      <c r="C82" s="25" t="s">
        <v>97</v>
      </c>
      <c r="D82" s="76" t="s">
        <v>96</v>
      </c>
      <c r="E82" s="78">
        <f>D34/F2</f>
        <v>2.3713818386914833</v>
      </c>
    </row>
    <row r="83" spans="1:5" ht="23.25" customHeight="1" x14ac:dyDescent="0.25">
      <c r="A83" s="24"/>
      <c r="B83" s="40" t="s">
        <v>134</v>
      </c>
      <c r="C83" s="25" t="s">
        <v>98</v>
      </c>
      <c r="D83" s="77"/>
      <c r="E83" s="79"/>
    </row>
    <row r="84" spans="1:5" ht="9.75" customHeight="1" x14ac:dyDescent="0.25">
      <c r="A84" s="26">
        <v>38</v>
      </c>
      <c r="B84" s="80" t="s">
        <v>99</v>
      </c>
      <c r="C84" s="74"/>
      <c r="D84" s="74"/>
      <c r="E84" s="75"/>
    </row>
    <row r="85" spans="1:5" ht="14.25" customHeight="1" x14ac:dyDescent="0.25">
      <c r="A85" s="24"/>
      <c r="B85" s="11" t="s">
        <v>100</v>
      </c>
      <c r="C85" s="11" t="s">
        <v>101</v>
      </c>
      <c r="D85" s="65">
        <v>0</v>
      </c>
      <c r="E85" s="66"/>
    </row>
    <row r="86" spans="1:5" ht="14.25" customHeight="1" x14ac:dyDescent="0.25">
      <c r="A86" s="24"/>
      <c r="B86" s="11" t="s">
        <v>102</v>
      </c>
      <c r="C86" s="11" t="s">
        <v>101</v>
      </c>
      <c r="D86" s="65">
        <v>0</v>
      </c>
      <c r="E86" s="66"/>
    </row>
    <row r="87" spans="1:5" ht="14.25" customHeight="1" x14ac:dyDescent="0.25">
      <c r="A87" s="24"/>
      <c r="B87" s="11" t="s">
        <v>103</v>
      </c>
      <c r="C87" s="11" t="s">
        <v>101</v>
      </c>
      <c r="D87" s="65">
        <v>0</v>
      </c>
      <c r="E87" s="66"/>
    </row>
    <row r="88" spans="1:5" ht="14.25" customHeight="1" x14ac:dyDescent="0.25">
      <c r="A88" s="44"/>
      <c r="B88" s="11" t="s">
        <v>104</v>
      </c>
      <c r="C88" s="11" t="s">
        <v>7</v>
      </c>
      <c r="D88" s="65">
        <v>0</v>
      </c>
      <c r="E88" s="66"/>
    </row>
    <row r="89" spans="1:5" ht="16.5" customHeight="1" x14ac:dyDescent="0.25">
      <c r="A89" s="67" t="s">
        <v>105</v>
      </c>
      <c r="B89" s="68"/>
      <c r="C89" s="68"/>
      <c r="D89" s="68"/>
      <c r="E89" s="69"/>
    </row>
    <row r="90" spans="1:5" ht="16.5" customHeight="1" x14ac:dyDescent="0.25">
      <c r="A90" s="31">
        <v>1</v>
      </c>
      <c r="B90" s="21" t="s">
        <v>106</v>
      </c>
      <c r="C90" s="21" t="s">
        <v>107</v>
      </c>
      <c r="D90" s="42">
        <v>0</v>
      </c>
      <c r="E90" s="33"/>
    </row>
    <row r="91" spans="1:5" ht="16.5" customHeight="1" x14ac:dyDescent="0.25">
      <c r="A91" s="31">
        <v>2</v>
      </c>
      <c r="B91" s="21" t="s">
        <v>108</v>
      </c>
      <c r="C91" s="21" t="s">
        <v>107</v>
      </c>
      <c r="D91" s="42">
        <v>0</v>
      </c>
      <c r="E91" s="33"/>
    </row>
    <row r="92" spans="1:5" ht="16.5" customHeight="1" x14ac:dyDescent="0.25">
      <c r="A92" s="31">
        <v>3</v>
      </c>
      <c r="B92" s="21" t="s">
        <v>109</v>
      </c>
      <c r="C92" s="21" t="s">
        <v>107</v>
      </c>
      <c r="D92" s="34"/>
      <c r="E92" s="33"/>
    </row>
    <row r="93" spans="1:5" ht="16.5" customHeight="1" x14ac:dyDescent="0.25">
      <c r="A93" s="31">
        <v>4</v>
      </c>
      <c r="B93" s="21" t="s">
        <v>110</v>
      </c>
      <c r="C93" s="21" t="s">
        <v>107</v>
      </c>
      <c r="D93" s="42" t="s">
        <v>111</v>
      </c>
      <c r="E93" s="33"/>
    </row>
    <row r="94" spans="1:5" ht="16.5" customHeight="1" x14ac:dyDescent="0.25">
      <c r="A94" s="31">
        <v>5</v>
      </c>
      <c r="B94" s="21" t="s">
        <v>112</v>
      </c>
      <c r="C94" s="21" t="s">
        <v>107</v>
      </c>
      <c r="D94" s="42" t="s">
        <v>111</v>
      </c>
      <c r="E94" s="33"/>
    </row>
    <row r="95" spans="1:5" ht="16.5" customHeight="1" x14ac:dyDescent="0.25">
      <c r="A95" s="31">
        <v>6</v>
      </c>
      <c r="B95" s="21" t="s">
        <v>113</v>
      </c>
      <c r="C95" s="21" t="s">
        <v>107</v>
      </c>
      <c r="D95" s="34"/>
      <c r="E95" s="33"/>
    </row>
    <row r="96" spans="1:5" ht="16.5" customHeight="1" x14ac:dyDescent="0.25">
      <c r="A96" s="67" t="s">
        <v>114</v>
      </c>
      <c r="B96" s="68"/>
      <c r="C96" s="68"/>
      <c r="D96" s="68"/>
      <c r="E96" s="69"/>
    </row>
    <row r="97" spans="1:6" ht="16.5" customHeight="1" x14ac:dyDescent="0.25">
      <c r="A97" s="31">
        <v>1</v>
      </c>
      <c r="B97" s="21" t="s">
        <v>115</v>
      </c>
      <c r="C97" s="21" t="s">
        <v>116</v>
      </c>
      <c r="D97" s="42">
        <v>0</v>
      </c>
      <c r="E97" s="33"/>
    </row>
    <row r="98" spans="1:6" ht="16.5" customHeight="1" x14ac:dyDescent="0.25">
      <c r="A98" s="31">
        <v>2</v>
      </c>
      <c r="B98" s="21" t="s">
        <v>117</v>
      </c>
      <c r="C98" s="21" t="s">
        <v>116</v>
      </c>
      <c r="D98" s="42">
        <v>0</v>
      </c>
      <c r="E98" s="33"/>
    </row>
    <row r="99" spans="1:6" ht="16.5" customHeight="1" x14ac:dyDescent="0.25">
      <c r="A99" s="31">
        <v>3</v>
      </c>
      <c r="B99" s="21" t="s">
        <v>118</v>
      </c>
      <c r="C99" s="21" t="s">
        <v>116</v>
      </c>
      <c r="D99" s="42" t="s">
        <v>111</v>
      </c>
      <c r="E99" s="33"/>
    </row>
    <row r="100" spans="1:6" ht="16.5" customHeight="1" x14ac:dyDescent="0.25">
      <c r="A100" s="31">
        <v>4</v>
      </c>
      <c r="B100" s="21" t="s">
        <v>119</v>
      </c>
      <c r="C100" s="21" t="s">
        <v>107</v>
      </c>
      <c r="D100" s="42">
        <v>0</v>
      </c>
      <c r="E100" s="33"/>
    </row>
    <row r="101" spans="1:6" ht="16.5" customHeight="1" x14ac:dyDescent="0.25">
      <c r="A101" s="70" t="s">
        <v>120</v>
      </c>
      <c r="B101" s="71"/>
      <c r="C101" s="71"/>
      <c r="D101" s="71"/>
      <c r="E101" s="72"/>
    </row>
    <row r="102" spans="1:6" ht="16.5" customHeight="1" x14ac:dyDescent="0.25">
      <c r="A102" s="31">
        <v>1</v>
      </c>
      <c r="B102" s="21" t="s">
        <v>121</v>
      </c>
      <c r="C102" s="21" t="s">
        <v>116</v>
      </c>
      <c r="D102" s="43"/>
      <c r="E102" s="33"/>
    </row>
    <row r="103" spans="1:6" ht="16.5" customHeight="1" x14ac:dyDescent="0.25">
      <c r="A103" s="31">
        <v>2</v>
      </c>
      <c r="B103" s="21" t="s">
        <v>122</v>
      </c>
      <c r="C103" s="21" t="s">
        <v>116</v>
      </c>
      <c r="D103" s="43"/>
      <c r="E103" s="33"/>
    </row>
    <row r="104" spans="1:6" ht="24.75" customHeight="1" x14ac:dyDescent="0.25">
      <c r="A104" s="31">
        <v>3</v>
      </c>
      <c r="B104" s="21" t="s">
        <v>123</v>
      </c>
      <c r="C104" s="21" t="s">
        <v>107</v>
      </c>
      <c r="D104" s="43"/>
      <c r="E104" s="33"/>
    </row>
    <row r="105" spans="1:6" ht="16.5" customHeight="1" x14ac:dyDescent="0.25">
      <c r="A105" s="45"/>
      <c r="B105" s="36"/>
      <c r="C105" s="36"/>
      <c r="D105" s="37"/>
      <c r="E105" s="37"/>
    </row>
    <row r="106" spans="1:6" ht="16.5" customHeight="1" x14ac:dyDescent="0.25">
      <c r="A106" s="61" t="s">
        <v>136</v>
      </c>
      <c r="B106" s="62"/>
      <c r="C106" s="62"/>
      <c r="D106" s="62"/>
      <c r="E106" s="62"/>
      <c r="F106" s="62"/>
    </row>
    <row r="107" spans="1:6" ht="16.5" customHeight="1" x14ac:dyDescent="0.25">
      <c r="A107" s="45"/>
      <c r="B107" s="36"/>
      <c r="C107" s="36"/>
      <c r="D107" s="37"/>
      <c r="E107" s="37"/>
    </row>
    <row r="108" spans="1:6" ht="16.5" customHeight="1" x14ac:dyDescent="0.25">
      <c r="A108" s="61" t="s">
        <v>135</v>
      </c>
      <c r="B108" s="62"/>
      <c r="C108" s="62"/>
      <c r="D108" s="62"/>
      <c r="E108" s="62"/>
      <c r="F108" s="62"/>
    </row>
    <row r="109" spans="1:6" ht="16.5" customHeight="1" x14ac:dyDescent="0.25">
      <c r="A109" s="45"/>
      <c r="B109" s="36"/>
      <c r="C109" s="36"/>
      <c r="D109" s="37"/>
      <c r="E109" s="37"/>
    </row>
    <row r="110" spans="1:6" ht="16.5" customHeight="1" x14ac:dyDescent="0.25">
      <c r="A110" s="45"/>
      <c r="B110" s="36"/>
      <c r="C110" s="36"/>
      <c r="D110" s="37"/>
      <c r="E110" s="37"/>
    </row>
    <row r="111" spans="1:6" ht="16.5" customHeight="1" x14ac:dyDescent="0.25">
      <c r="A111" s="45"/>
      <c r="B111" s="36"/>
      <c r="C111" s="36"/>
      <c r="D111" s="37"/>
      <c r="E111" s="37"/>
    </row>
    <row r="112" spans="1:6" ht="16.5" customHeight="1" x14ac:dyDescent="0.25">
      <c r="A112" s="45"/>
      <c r="B112" s="36"/>
      <c r="C112" s="36"/>
      <c r="D112" s="37"/>
      <c r="E112" s="37"/>
    </row>
    <row r="113" spans="1:5" ht="16.5" customHeight="1" x14ac:dyDescent="0.25">
      <c r="A113" s="45"/>
      <c r="B113" s="36"/>
      <c r="C113" s="36"/>
      <c r="D113" s="37"/>
      <c r="E113" s="37"/>
    </row>
    <row r="114" spans="1:5" ht="16.5" customHeight="1" x14ac:dyDescent="0.25">
      <c r="A114" s="45"/>
      <c r="B114" s="36"/>
      <c r="C114" s="36"/>
      <c r="D114" s="37"/>
      <c r="E114" s="37"/>
    </row>
    <row r="115" spans="1:5" ht="16.5" customHeight="1" x14ac:dyDescent="0.25">
      <c r="A115" s="45"/>
      <c r="B115" s="36"/>
      <c r="C115" s="36"/>
      <c r="D115" s="37"/>
      <c r="E115" s="37"/>
    </row>
    <row r="116" spans="1:5" ht="16.5" customHeight="1" x14ac:dyDescent="0.25">
      <c r="A116" s="45"/>
      <c r="B116" s="36"/>
      <c r="C116" s="36"/>
      <c r="D116" s="37"/>
      <c r="E116" s="37"/>
    </row>
    <row r="117" spans="1:5" ht="16.5" customHeight="1" x14ac:dyDescent="0.25">
      <c r="A117" s="45"/>
      <c r="B117" s="36"/>
      <c r="C117" s="36"/>
      <c r="D117" s="37"/>
      <c r="E117" s="37"/>
    </row>
    <row r="118" spans="1:5" ht="16.5" customHeight="1" x14ac:dyDescent="0.25">
      <c r="A118" s="45"/>
      <c r="B118" s="36"/>
      <c r="C118" s="36"/>
      <c r="D118" s="37"/>
      <c r="E118" s="37"/>
    </row>
    <row r="119" spans="1:5" ht="16.5" customHeight="1" x14ac:dyDescent="0.25">
      <c r="A119" s="45"/>
      <c r="B119" s="36"/>
      <c r="C119" s="36"/>
      <c r="D119" s="37"/>
      <c r="E119" s="37"/>
    </row>
    <row r="120" spans="1:5" ht="16.5" customHeight="1" x14ac:dyDescent="0.25">
      <c r="A120" s="45"/>
      <c r="B120" s="36"/>
      <c r="C120" s="36"/>
      <c r="D120" s="37"/>
      <c r="E120" s="37"/>
    </row>
    <row r="121" spans="1:5" ht="16.5" customHeight="1" x14ac:dyDescent="0.25">
      <c r="A121" s="45"/>
      <c r="B121" s="36"/>
      <c r="C121" s="36"/>
      <c r="D121" s="37"/>
      <c r="E121" s="37"/>
    </row>
    <row r="122" spans="1:5" ht="16.5" customHeight="1" x14ac:dyDescent="0.25">
      <c r="A122" s="45"/>
      <c r="B122" s="36"/>
      <c r="C122" s="36"/>
      <c r="D122" s="37"/>
      <c r="E122" s="37"/>
    </row>
    <row r="123" spans="1:5" ht="16.5" customHeight="1" x14ac:dyDescent="0.25">
      <c r="A123" s="45"/>
      <c r="B123" s="36"/>
      <c r="C123" s="36"/>
      <c r="D123" s="37"/>
      <c r="E123" s="37"/>
    </row>
    <row r="124" spans="1:5" ht="16.5" customHeight="1" x14ac:dyDescent="0.25">
      <c r="A124" s="45"/>
      <c r="B124" s="36"/>
      <c r="C124" s="36"/>
      <c r="D124" s="37"/>
      <c r="E124" s="37"/>
    </row>
    <row r="125" spans="1:5" ht="16.5" customHeight="1" x14ac:dyDescent="0.25">
      <c r="A125" s="45"/>
      <c r="B125" s="36"/>
      <c r="C125" s="36"/>
      <c r="D125" s="37"/>
      <c r="E125" s="37"/>
    </row>
    <row r="126" spans="1:5" ht="16.5" customHeight="1" x14ac:dyDescent="0.25">
      <c r="A126" s="45"/>
      <c r="B126" s="36"/>
      <c r="C126" s="36"/>
      <c r="D126" s="37"/>
      <c r="E126" s="37"/>
    </row>
    <row r="127" spans="1:5" ht="16.5" customHeight="1" x14ac:dyDescent="0.25">
      <c r="A127" s="45"/>
      <c r="B127" s="36"/>
      <c r="C127" s="36"/>
      <c r="D127" s="37"/>
      <c r="E127" s="37"/>
    </row>
    <row r="128" spans="1:5" ht="16.5" customHeight="1" x14ac:dyDescent="0.25">
      <c r="A128" s="45"/>
      <c r="B128" s="36"/>
      <c r="C128" s="36"/>
      <c r="D128" s="37"/>
      <c r="E128" s="37"/>
    </row>
    <row r="129" spans="1:5" ht="16.5" customHeight="1" x14ac:dyDescent="0.25">
      <c r="A129" s="45"/>
      <c r="B129" s="36"/>
      <c r="C129" s="36"/>
      <c r="D129" s="37"/>
      <c r="E129" s="37"/>
    </row>
    <row r="130" spans="1:5" ht="16.5" customHeight="1" x14ac:dyDescent="0.25">
      <c r="A130" s="45"/>
      <c r="B130" s="36"/>
      <c r="C130" s="36"/>
      <c r="D130" s="37"/>
      <c r="E130" s="37"/>
    </row>
    <row r="131" spans="1:5" ht="16.5" customHeight="1" x14ac:dyDescent="0.25">
      <c r="A131" s="45"/>
      <c r="B131" s="36"/>
      <c r="C131" s="36"/>
      <c r="D131" s="37"/>
      <c r="E131" s="37"/>
    </row>
    <row r="132" spans="1:5" ht="16.5" customHeight="1" x14ac:dyDescent="0.25">
      <c r="A132" s="45"/>
      <c r="B132" s="36"/>
      <c r="C132" s="36"/>
      <c r="D132" s="37"/>
      <c r="E132" s="37"/>
    </row>
    <row r="133" spans="1:5" ht="16.5" customHeight="1" x14ac:dyDescent="0.25">
      <c r="A133" s="45"/>
      <c r="B133" s="36"/>
      <c r="C133" s="36"/>
      <c r="D133" s="37"/>
      <c r="E133" s="37"/>
    </row>
    <row r="134" spans="1:5" ht="9.75" customHeight="1" x14ac:dyDescent="0.25"/>
    <row r="135" spans="1:5" x14ac:dyDescent="0.25">
      <c r="E135" s="38"/>
    </row>
  </sheetData>
  <mergeCells count="77">
    <mergeCell ref="B13:C13"/>
    <mergeCell ref="A1:F1"/>
    <mergeCell ref="A3:E3"/>
    <mergeCell ref="B4:C4"/>
    <mergeCell ref="B5:C5"/>
    <mergeCell ref="B6:C6"/>
    <mergeCell ref="A7:E7"/>
    <mergeCell ref="B8:C8"/>
    <mergeCell ref="B9:C9"/>
    <mergeCell ref="B10:C10"/>
    <mergeCell ref="B11:C11"/>
    <mergeCell ref="B12:C12"/>
    <mergeCell ref="A25:C25"/>
    <mergeCell ref="D25:E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E24"/>
    <mergeCell ref="A37:E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A36:C36"/>
    <mergeCell ref="B39:E39"/>
    <mergeCell ref="C40:C45"/>
    <mergeCell ref="D40:D45"/>
    <mergeCell ref="E40:E47"/>
    <mergeCell ref="C46:C47"/>
    <mergeCell ref="D46:D47"/>
    <mergeCell ref="C62:C64"/>
    <mergeCell ref="D62:D66"/>
    <mergeCell ref="E62:E66"/>
    <mergeCell ref="B48:E48"/>
    <mergeCell ref="D49:D51"/>
    <mergeCell ref="E49:E51"/>
    <mergeCell ref="B52:E52"/>
    <mergeCell ref="E53:E55"/>
    <mergeCell ref="B56:E56"/>
    <mergeCell ref="C57:C58"/>
    <mergeCell ref="D57:D58"/>
    <mergeCell ref="E57:E58"/>
    <mergeCell ref="B59:E59"/>
    <mergeCell ref="B61:E61"/>
    <mergeCell ref="D82:D83"/>
    <mergeCell ref="E82:E83"/>
    <mergeCell ref="B67:E67"/>
    <mergeCell ref="B68:E68"/>
    <mergeCell ref="D69:D70"/>
    <mergeCell ref="E69:E70"/>
    <mergeCell ref="B71:E71"/>
    <mergeCell ref="D72:D80"/>
    <mergeCell ref="E72:E80"/>
    <mergeCell ref="B81:E81"/>
    <mergeCell ref="A96:E96"/>
    <mergeCell ref="A101:E101"/>
    <mergeCell ref="A106:F106"/>
    <mergeCell ref="A108:F108"/>
    <mergeCell ref="B84:E84"/>
    <mergeCell ref="D85:E85"/>
    <mergeCell ref="D86:E86"/>
    <mergeCell ref="D87:E87"/>
    <mergeCell ref="D88:E88"/>
    <mergeCell ref="A89:E89"/>
  </mergeCells>
  <pageMargins left="0.7" right="0.7" top="0.75" bottom="0.75" header="0.3" footer="0.3"/>
  <pageSetup paperSize="9" scale="79" orientation="portrait" r:id="rId1"/>
  <rowBreaks count="2" manualBreakCount="2">
    <brk id="97" max="4" man="1"/>
    <brk id="106" max="4" man="1"/>
  </rowBreaks>
  <colBreaks count="1" manualBreakCount="1">
    <brk id="5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0975E-7DF0-4E56-A942-6DE8429B38DA}">
  <sheetPr>
    <tabColor rgb="FF00B050"/>
  </sheetPr>
  <dimension ref="A1:I135"/>
  <sheetViews>
    <sheetView zoomScale="110" zoomScaleNormal="110" workbookViewId="0">
      <selection activeCell="I32" sqref="I32"/>
    </sheetView>
  </sheetViews>
  <sheetFormatPr defaultRowHeight="12.75" x14ac:dyDescent="0.25"/>
  <cols>
    <col min="1" max="1" width="6.42578125" style="1" customWidth="1"/>
    <col min="2" max="2" width="46.7109375" style="1" customWidth="1"/>
    <col min="3" max="3" width="22.7109375" style="1" customWidth="1"/>
    <col min="4" max="4" width="19.42578125" style="1" customWidth="1"/>
    <col min="5" max="5" width="14.7109375" style="1" customWidth="1"/>
    <col min="6" max="6" width="12.28515625" style="6" customWidth="1"/>
    <col min="7" max="7" width="11.5703125" style="1" customWidth="1"/>
    <col min="8" max="8" width="8.7109375" style="1" bestFit="1" customWidth="1"/>
    <col min="9" max="16384" width="9.140625" style="1"/>
  </cols>
  <sheetData>
    <row r="1" spans="1:6" ht="29.25" customHeight="1" x14ac:dyDescent="0.25">
      <c r="A1" s="61" t="s">
        <v>124</v>
      </c>
      <c r="B1" s="107"/>
      <c r="C1" s="107"/>
      <c r="D1" s="107"/>
      <c r="E1" s="107"/>
      <c r="F1" s="107"/>
    </row>
    <row r="2" spans="1:6" x14ac:dyDescent="0.25">
      <c r="A2" s="51"/>
      <c r="B2" s="3" t="s">
        <v>162</v>
      </c>
      <c r="C2" s="55"/>
      <c r="D2" s="55"/>
      <c r="E2" s="55"/>
      <c r="F2" s="5">
        <v>742.4</v>
      </c>
    </row>
    <row r="3" spans="1:6" ht="12" customHeight="1" x14ac:dyDescent="0.25">
      <c r="A3" s="95" t="s">
        <v>0</v>
      </c>
      <c r="B3" s="96"/>
      <c r="C3" s="96"/>
      <c r="D3" s="96"/>
      <c r="E3" s="97"/>
    </row>
    <row r="4" spans="1:6" ht="12.6" customHeight="1" x14ac:dyDescent="0.25">
      <c r="A4" s="7">
        <v>1</v>
      </c>
      <c r="B4" s="100" t="s">
        <v>1</v>
      </c>
      <c r="C4" s="101"/>
      <c r="D4" s="8" t="s">
        <v>127</v>
      </c>
      <c r="E4" s="9"/>
    </row>
    <row r="5" spans="1:6" ht="11.25" customHeight="1" x14ac:dyDescent="0.25">
      <c r="A5" s="7">
        <v>2</v>
      </c>
      <c r="B5" s="100" t="s">
        <v>3</v>
      </c>
      <c r="C5" s="101"/>
      <c r="D5" s="8" t="s">
        <v>126</v>
      </c>
      <c r="E5" s="39" t="s">
        <v>129</v>
      </c>
    </row>
    <row r="6" spans="1:6" ht="9.75" customHeight="1" x14ac:dyDescent="0.25">
      <c r="A6" s="7">
        <v>3</v>
      </c>
      <c r="B6" s="100" t="s">
        <v>4</v>
      </c>
      <c r="C6" s="101"/>
      <c r="D6" s="8" t="s">
        <v>128</v>
      </c>
      <c r="E6" s="9" t="s">
        <v>2</v>
      </c>
    </row>
    <row r="7" spans="1:6" ht="19.5" customHeight="1" x14ac:dyDescent="0.25">
      <c r="A7" s="95" t="s">
        <v>5</v>
      </c>
      <c r="B7" s="96"/>
      <c r="C7" s="96"/>
      <c r="D7" s="96"/>
      <c r="E7" s="97"/>
    </row>
    <row r="8" spans="1:6" ht="9.75" customHeight="1" x14ac:dyDescent="0.25">
      <c r="A8" s="7">
        <v>4</v>
      </c>
      <c r="B8" s="100" t="s">
        <v>6</v>
      </c>
      <c r="C8" s="101"/>
      <c r="D8" s="10">
        <v>0</v>
      </c>
      <c r="E8" s="11" t="s">
        <v>7</v>
      </c>
    </row>
    <row r="9" spans="1:6" ht="9.75" customHeight="1" x14ac:dyDescent="0.25">
      <c r="A9" s="7">
        <v>5</v>
      </c>
      <c r="B9" s="100" t="s">
        <v>8</v>
      </c>
      <c r="C9" s="101"/>
      <c r="D9" s="10">
        <v>0</v>
      </c>
      <c r="E9" s="12" t="s">
        <v>9</v>
      </c>
    </row>
    <row r="10" spans="1:6" ht="9.75" customHeight="1" x14ac:dyDescent="0.25">
      <c r="A10" s="7">
        <v>6</v>
      </c>
      <c r="B10" s="100" t="s">
        <v>10</v>
      </c>
      <c r="C10" s="101"/>
      <c r="D10" s="13">
        <v>55635.3</v>
      </c>
      <c r="E10" s="12" t="s">
        <v>9</v>
      </c>
    </row>
    <row r="11" spans="1:6" ht="9.75" customHeight="1" x14ac:dyDescent="0.25">
      <c r="A11" s="14">
        <v>7</v>
      </c>
      <c r="B11" s="92" t="s">
        <v>11</v>
      </c>
      <c r="C11" s="94"/>
      <c r="D11" s="15">
        <v>94358.399999999994</v>
      </c>
      <c r="E11" s="9" t="s">
        <v>12</v>
      </c>
    </row>
    <row r="12" spans="1:6" ht="9.75" customHeight="1" x14ac:dyDescent="0.25">
      <c r="A12" s="7">
        <v>9</v>
      </c>
      <c r="B12" s="100" t="s">
        <v>132</v>
      </c>
      <c r="C12" s="101"/>
      <c r="D12" s="16">
        <f>D11-D13</f>
        <v>81148.223999999987</v>
      </c>
      <c r="E12" s="12" t="s">
        <v>9</v>
      </c>
    </row>
    <row r="13" spans="1:6" ht="9.75" customHeight="1" x14ac:dyDescent="0.25">
      <c r="A13" s="7">
        <v>10</v>
      </c>
      <c r="B13" s="100" t="s">
        <v>13</v>
      </c>
      <c r="C13" s="101"/>
      <c r="D13" s="16">
        <f>D11*14%</f>
        <v>13210.176000000001</v>
      </c>
      <c r="E13" s="12" t="s">
        <v>9</v>
      </c>
    </row>
    <row r="14" spans="1:6" ht="9.75" customHeight="1" x14ac:dyDescent="0.25">
      <c r="A14" s="14">
        <v>11</v>
      </c>
      <c r="B14" s="92" t="s">
        <v>14</v>
      </c>
      <c r="C14" s="94"/>
      <c r="D14" s="15">
        <v>85552.71</v>
      </c>
      <c r="E14" s="9" t="s">
        <v>12</v>
      </c>
    </row>
    <row r="15" spans="1:6" ht="9.75" customHeight="1" x14ac:dyDescent="0.25">
      <c r="A15" s="7">
        <v>12</v>
      </c>
      <c r="B15" s="100" t="s">
        <v>15</v>
      </c>
      <c r="C15" s="101"/>
      <c r="D15" s="17">
        <f>D14</f>
        <v>85552.71</v>
      </c>
      <c r="E15" s="12" t="s">
        <v>9</v>
      </c>
    </row>
    <row r="16" spans="1:6" ht="9.75" customHeight="1" x14ac:dyDescent="0.25">
      <c r="A16" s="7">
        <v>13</v>
      </c>
      <c r="B16" s="100" t="s">
        <v>16</v>
      </c>
      <c r="C16" s="101"/>
      <c r="D16" s="10">
        <v>0</v>
      </c>
      <c r="E16" s="12" t="s">
        <v>9</v>
      </c>
    </row>
    <row r="17" spans="1:9" ht="9.75" customHeight="1" x14ac:dyDescent="0.25">
      <c r="A17" s="7">
        <v>14</v>
      </c>
      <c r="B17" s="100" t="s">
        <v>17</v>
      </c>
      <c r="C17" s="101"/>
      <c r="D17" s="10">
        <v>0</v>
      </c>
      <c r="E17" s="12" t="s">
        <v>9</v>
      </c>
    </row>
    <row r="18" spans="1:9" ht="9.75" customHeight="1" x14ac:dyDescent="0.25">
      <c r="A18" s="7">
        <v>15</v>
      </c>
      <c r="B18" s="100" t="s">
        <v>18</v>
      </c>
      <c r="C18" s="101"/>
      <c r="D18" s="10">
        <v>0</v>
      </c>
      <c r="E18" s="12" t="s">
        <v>9</v>
      </c>
    </row>
    <row r="19" spans="1:9" ht="9.75" customHeight="1" x14ac:dyDescent="0.25">
      <c r="A19" s="7">
        <v>16</v>
      </c>
      <c r="B19" s="100" t="s">
        <v>19</v>
      </c>
      <c r="C19" s="101"/>
      <c r="D19" s="10">
        <v>0</v>
      </c>
      <c r="E19" s="12" t="s">
        <v>9</v>
      </c>
    </row>
    <row r="20" spans="1:9" ht="9.75" customHeight="1" x14ac:dyDescent="0.25">
      <c r="A20" s="14">
        <v>17</v>
      </c>
      <c r="B20" s="92" t="s">
        <v>20</v>
      </c>
      <c r="C20" s="94"/>
      <c r="D20" s="18">
        <f>D10+D11-D15</f>
        <v>64440.990000000005</v>
      </c>
      <c r="E20" s="9" t="s">
        <v>12</v>
      </c>
    </row>
    <row r="21" spans="1:9" ht="9.75" customHeight="1" x14ac:dyDescent="0.25">
      <c r="A21" s="7">
        <v>18</v>
      </c>
      <c r="B21" s="100" t="s">
        <v>21</v>
      </c>
      <c r="C21" s="101"/>
      <c r="D21" s="12" t="s">
        <v>22</v>
      </c>
      <c r="E21" s="12" t="s">
        <v>9</v>
      </c>
    </row>
    <row r="22" spans="1:9" ht="9.75" customHeight="1" x14ac:dyDescent="0.25">
      <c r="A22" s="7">
        <v>19</v>
      </c>
      <c r="B22" s="100" t="s">
        <v>23</v>
      </c>
      <c r="C22" s="101"/>
      <c r="D22" s="12" t="s">
        <v>22</v>
      </c>
      <c r="E22" s="12" t="s">
        <v>9</v>
      </c>
    </row>
    <row r="23" spans="1:9" ht="13.7" customHeight="1" x14ac:dyDescent="0.25">
      <c r="A23" s="7">
        <v>20</v>
      </c>
      <c r="B23" s="100" t="s">
        <v>24</v>
      </c>
      <c r="C23" s="101"/>
      <c r="D23" s="17">
        <f>D20</f>
        <v>64440.990000000005</v>
      </c>
      <c r="E23" s="12" t="s">
        <v>9</v>
      </c>
      <c r="H23" s="6"/>
    </row>
    <row r="24" spans="1:9" ht="12" customHeight="1" x14ac:dyDescent="0.25">
      <c r="A24" s="95" t="s">
        <v>25</v>
      </c>
      <c r="B24" s="96"/>
      <c r="C24" s="96"/>
      <c r="D24" s="96"/>
      <c r="E24" s="97"/>
      <c r="I24" s="1" t="s">
        <v>145</v>
      </c>
    </row>
    <row r="25" spans="1:9" ht="19.5" customHeight="1" x14ac:dyDescent="0.25">
      <c r="A25" s="90" t="s">
        <v>26</v>
      </c>
      <c r="B25" s="102"/>
      <c r="C25" s="91"/>
      <c r="D25" s="103" t="s">
        <v>27</v>
      </c>
      <c r="E25" s="104"/>
    </row>
    <row r="26" spans="1:9" ht="21.75" customHeight="1" x14ac:dyDescent="0.25">
      <c r="A26" s="19">
        <v>21</v>
      </c>
      <c r="B26" s="90" t="s">
        <v>28</v>
      </c>
      <c r="C26" s="98"/>
      <c r="D26" s="20">
        <f>D12*46.2%+3782.58</f>
        <v>41273.059487999999</v>
      </c>
      <c r="E26" s="21" t="s">
        <v>29</v>
      </c>
    </row>
    <row r="27" spans="1:9" ht="15.75" customHeight="1" x14ac:dyDescent="0.25">
      <c r="A27" s="19">
        <v>22</v>
      </c>
      <c r="B27" s="90" t="s">
        <v>130</v>
      </c>
      <c r="C27" s="91"/>
      <c r="D27" s="15">
        <f>D13</f>
        <v>13210.176000000001</v>
      </c>
      <c r="E27" s="21" t="s">
        <v>29</v>
      </c>
    </row>
    <row r="28" spans="1:9" ht="12" customHeight="1" x14ac:dyDescent="0.25">
      <c r="A28" s="19">
        <v>23</v>
      </c>
      <c r="B28" s="90" t="s">
        <v>30</v>
      </c>
      <c r="C28" s="91"/>
      <c r="D28" s="16">
        <f>D27*34%</f>
        <v>4491.4598400000004</v>
      </c>
      <c r="E28" s="21" t="s">
        <v>29</v>
      </c>
      <c r="H28" s="1" t="s">
        <v>155</v>
      </c>
    </row>
    <row r="29" spans="1:9" ht="12" customHeight="1" x14ac:dyDescent="0.25">
      <c r="A29" s="19">
        <v>24</v>
      </c>
      <c r="B29" s="90" t="s">
        <v>31</v>
      </c>
      <c r="C29" s="91"/>
      <c r="D29" s="16">
        <f>D27*33%</f>
        <v>4359.3580800000009</v>
      </c>
      <c r="E29" s="21" t="s">
        <v>29</v>
      </c>
    </row>
    <row r="30" spans="1:9" ht="13.35" customHeight="1" x14ac:dyDescent="0.25">
      <c r="A30" s="19">
        <v>25</v>
      </c>
      <c r="B30" s="90" t="s">
        <v>32</v>
      </c>
      <c r="C30" s="91"/>
      <c r="D30" s="16">
        <f>D27*33%</f>
        <v>4359.3580800000009</v>
      </c>
      <c r="E30" s="21" t="s">
        <v>29</v>
      </c>
    </row>
    <row r="31" spans="1:9" ht="19.5" customHeight="1" x14ac:dyDescent="0.25">
      <c r="A31" s="19">
        <v>26</v>
      </c>
      <c r="B31" s="99" t="s">
        <v>33</v>
      </c>
      <c r="C31" s="98"/>
      <c r="D31" s="16">
        <f>D12*14%</f>
        <v>11360.75136</v>
      </c>
      <c r="E31" s="21" t="s">
        <v>29</v>
      </c>
    </row>
    <row r="32" spans="1:9" ht="14.45" customHeight="1" x14ac:dyDescent="0.25">
      <c r="A32" s="19">
        <v>27</v>
      </c>
      <c r="B32" s="90" t="s">
        <v>34</v>
      </c>
      <c r="C32" s="91"/>
      <c r="D32" s="16">
        <f>D12*21%</f>
        <v>17041.127039999996</v>
      </c>
      <c r="E32" s="21" t="s">
        <v>29</v>
      </c>
    </row>
    <row r="33" spans="1:7" ht="17.850000000000001" customHeight="1" x14ac:dyDescent="0.25">
      <c r="A33" s="19">
        <v>28</v>
      </c>
      <c r="B33" s="90" t="s">
        <v>35</v>
      </c>
      <c r="C33" s="91"/>
      <c r="D33" s="16">
        <f>D12*10%</f>
        <v>8114.8223999999991</v>
      </c>
      <c r="E33" s="21" t="s">
        <v>29</v>
      </c>
    </row>
    <row r="34" spans="1:7" ht="15.75" customHeight="1" x14ac:dyDescent="0.25">
      <c r="A34" s="19">
        <v>31</v>
      </c>
      <c r="B34" s="90" t="s">
        <v>131</v>
      </c>
      <c r="C34" s="91"/>
      <c r="D34" s="16">
        <v>2102.23</v>
      </c>
      <c r="E34" s="21" t="s">
        <v>29</v>
      </c>
    </row>
    <row r="35" spans="1:7" ht="15.75" customHeight="1" x14ac:dyDescent="0.25">
      <c r="A35" s="19">
        <v>32</v>
      </c>
      <c r="B35" s="90" t="s">
        <v>36</v>
      </c>
      <c r="C35" s="91"/>
      <c r="D35" s="16">
        <f>D12*0.8%</f>
        <v>649.18579199999988</v>
      </c>
      <c r="E35" s="21" t="s">
        <v>29</v>
      </c>
    </row>
    <row r="36" spans="1:7" ht="15" customHeight="1" x14ac:dyDescent="0.25">
      <c r="A36" s="92" t="s">
        <v>37</v>
      </c>
      <c r="B36" s="93"/>
      <c r="C36" s="94"/>
      <c r="D36" s="22">
        <f>D35+D34+D33+D32+D31+D27+D26</f>
        <v>93751.352079999997</v>
      </c>
      <c r="E36" s="23" t="s">
        <v>29</v>
      </c>
      <c r="G36" s="6"/>
    </row>
    <row r="37" spans="1:7" ht="17.100000000000001" customHeight="1" x14ac:dyDescent="0.25">
      <c r="A37" s="95" t="s">
        <v>38</v>
      </c>
      <c r="B37" s="96"/>
      <c r="C37" s="96"/>
      <c r="D37" s="96"/>
      <c r="E37" s="97"/>
    </row>
    <row r="38" spans="1:7" ht="39.75" customHeight="1" x14ac:dyDescent="0.25">
      <c r="A38" s="24"/>
      <c r="B38" s="25" t="s">
        <v>39</v>
      </c>
      <c r="C38" s="25" t="s">
        <v>40</v>
      </c>
      <c r="D38" s="25" t="s">
        <v>41</v>
      </c>
      <c r="E38" s="24" t="s">
        <v>42</v>
      </c>
    </row>
    <row r="39" spans="1:7" ht="22.7" customHeight="1" x14ac:dyDescent="0.25">
      <c r="A39" s="26">
        <v>25</v>
      </c>
      <c r="B39" s="80" t="s">
        <v>43</v>
      </c>
      <c r="C39" s="74"/>
      <c r="D39" s="74"/>
      <c r="E39" s="75"/>
    </row>
    <row r="40" spans="1:7" ht="41.1" customHeight="1" x14ac:dyDescent="0.25">
      <c r="A40" s="24"/>
      <c r="B40" s="11" t="s">
        <v>44</v>
      </c>
      <c r="C40" s="81" t="s">
        <v>45</v>
      </c>
      <c r="D40" s="81" t="s">
        <v>46</v>
      </c>
      <c r="E40" s="83">
        <f>D26/F2</f>
        <v>55.59409952586207</v>
      </c>
    </row>
    <row r="41" spans="1:7" ht="34.700000000000003" customHeight="1" x14ac:dyDescent="0.25">
      <c r="A41" s="24"/>
      <c r="B41" s="11" t="s">
        <v>47</v>
      </c>
      <c r="C41" s="85"/>
      <c r="D41" s="85"/>
      <c r="E41" s="87"/>
    </row>
    <row r="42" spans="1:7" ht="19.5" customHeight="1" x14ac:dyDescent="0.25">
      <c r="A42" s="24"/>
      <c r="B42" s="24" t="s">
        <v>48</v>
      </c>
      <c r="C42" s="85"/>
      <c r="D42" s="85"/>
      <c r="E42" s="87"/>
    </row>
    <row r="43" spans="1:7" ht="37.700000000000003" customHeight="1" x14ac:dyDescent="0.25">
      <c r="A43" s="24"/>
      <c r="B43" s="11" t="s">
        <v>49</v>
      </c>
      <c r="C43" s="85"/>
      <c r="D43" s="85"/>
      <c r="E43" s="87"/>
    </row>
    <row r="44" spans="1:7" ht="27.75" customHeight="1" x14ac:dyDescent="0.25">
      <c r="A44" s="24"/>
      <c r="B44" s="24" t="s">
        <v>50</v>
      </c>
      <c r="C44" s="85"/>
      <c r="D44" s="85"/>
      <c r="E44" s="87"/>
    </row>
    <row r="45" spans="1:7" ht="20.25" customHeight="1" x14ac:dyDescent="0.25">
      <c r="A45" s="24"/>
      <c r="B45" s="24" t="s">
        <v>51</v>
      </c>
      <c r="C45" s="85"/>
      <c r="D45" s="85"/>
      <c r="E45" s="87"/>
    </row>
    <row r="46" spans="1:7" ht="25.35" customHeight="1" x14ac:dyDescent="0.25">
      <c r="A46" s="24"/>
      <c r="B46" s="11" t="s">
        <v>52</v>
      </c>
      <c r="C46" s="88"/>
      <c r="D46" s="88"/>
      <c r="E46" s="87"/>
    </row>
    <row r="47" spans="1:7" ht="26.45" customHeight="1" x14ac:dyDescent="0.25">
      <c r="A47" s="24"/>
      <c r="B47" s="11" t="s">
        <v>53</v>
      </c>
      <c r="C47" s="89"/>
      <c r="D47" s="89"/>
      <c r="E47" s="84"/>
    </row>
    <row r="48" spans="1:7" ht="18.2" customHeight="1" x14ac:dyDescent="0.25">
      <c r="A48" s="26">
        <v>26</v>
      </c>
      <c r="B48" s="80" t="s">
        <v>54</v>
      </c>
      <c r="C48" s="74"/>
      <c r="D48" s="74"/>
      <c r="E48" s="75"/>
    </row>
    <row r="49" spans="1:5" ht="19.5" customHeight="1" x14ac:dyDescent="0.25">
      <c r="A49" s="24"/>
      <c r="B49" s="24" t="s">
        <v>55</v>
      </c>
      <c r="C49" s="11" t="s">
        <v>45</v>
      </c>
      <c r="D49" s="81" t="s">
        <v>46</v>
      </c>
      <c r="E49" s="83">
        <f>D27/F2</f>
        <v>17.793879310344831</v>
      </c>
    </row>
    <row r="50" spans="1:5" ht="30.75" customHeight="1" x14ac:dyDescent="0.25">
      <c r="A50" s="24"/>
      <c r="B50" s="11" t="s">
        <v>56</v>
      </c>
      <c r="C50" s="11" t="s">
        <v>57</v>
      </c>
      <c r="D50" s="85"/>
      <c r="E50" s="87"/>
    </row>
    <row r="51" spans="1:5" ht="17.100000000000001" customHeight="1" x14ac:dyDescent="0.25">
      <c r="A51" s="24"/>
      <c r="B51" s="11" t="s">
        <v>58</v>
      </c>
      <c r="C51" s="11" t="s">
        <v>45</v>
      </c>
      <c r="D51" s="82"/>
      <c r="E51" s="84"/>
    </row>
    <row r="52" spans="1:5" ht="14.45" customHeight="1" x14ac:dyDescent="0.25">
      <c r="A52" s="26">
        <v>27</v>
      </c>
      <c r="B52" s="80" t="s">
        <v>59</v>
      </c>
      <c r="C52" s="74"/>
      <c r="D52" s="74"/>
      <c r="E52" s="75"/>
    </row>
    <row r="53" spans="1:5" ht="20.25" customHeight="1" x14ac:dyDescent="0.25">
      <c r="A53" s="24"/>
      <c r="B53" s="11" t="s">
        <v>60</v>
      </c>
      <c r="C53" s="11" t="s">
        <v>61</v>
      </c>
      <c r="D53" s="11" t="s">
        <v>46</v>
      </c>
      <c r="E53" s="83">
        <f>D28/F2</f>
        <v>6.0499189655172421</v>
      </c>
    </row>
    <row r="54" spans="1:5" ht="20.25" customHeight="1" x14ac:dyDescent="0.25">
      <c r="A54" s="24"/>
      <c r="B54" s="11" t="s">
        <v>62</v>
      </c>
      <c r="C54" s="11" t="s">
        <v>61</v>
      </c>
      <c r="D54" s="11" t="s">
        <v>46</v>
      </c>
      <c r="E54" s="87"/>
    </row>
    <row r="55" spans="1:5" ht="20.25" customHeight="1" x14ac:dyDescent="0.25">
      <c r="A55" s="24"/>
      <c r="B55" s="24" t="s">
        <v>63</v>
      </c>
      <c r="C55" s="11" t="s">
        <v>61</v>
      </c>
      <c r="D55" s="11" t="s">
        <v>46</v>
      </c>
      <c r="E55" s="84"/>
    </row>
    <row r="56" spans="1:5" ht="13.35" customHeight="1" x14ac:dyDescent="0.25">
      <c r="A56" s="26">
        <v>28</v>
      </c>
      <c r="B56" s="80" t="s">
        <v>64</v>
      </c>
      <c r="C56" s="74"/>
      <c r="D56" s="74"/>
      <c r="E56" s="75"/>
    </row>
    <row r="57" spans="1:5" ht="21.6" customHeight="1" x14ac:dyDescent="0.25">
      <c r="A57" s="24"/>
      <c r="B57" s="11" t="s">
        <v>65</v>
      </c>
      <c r="C57" s="81" t="s">
        <v>66</v>
      </c>
      <c r="D57" s="81" t="s">
        <v>46</v>
      </c>
      <c r="E57" s="83">
        <f>D29/F2</f>
        <v>5.8719801724137941</v>
      </c>
    </row>
    <row r="58" spans="1:5" ht="21.6" customHeight="1" x14ac:dyDescent="0.25">
      <c r="A58" s="24"/>
      <c r="B58" s="11" t="s">
        <v>67</v>
      </c>
      <c r="C58" s="82"/>
      <c r="D58" s="82"/>
      <c r="E58" s="84"/>
    </row>
    <row r="59" spans="1:5" ht="15" customHeight="1" x14ac:dyDescent="0.25">
      <c r="A59" s="27">
        <v>29</v>
      </c>
      <c r="B59" s="80" t="s">
        <v>68</v>
      </c>
      <c r="C59" s="74"/>
      <c r="D59" s="74"/>
      <c r="E59" s="75"/>
    </row>
    <row r="60" spans="1:5" ht="36.6" customHeight="1" x14ac:dyDescent="0.25">
      <c r="A60" s="24"/>
      <c r="B60" s="11" t="s">
        <v>69</v>
      </c>
      <c r="C60" s="11" t="s">
        <v>70</v>
      </c>
      <c r="D60" s="11" t="s">
        <v>46</v>
      </c>
      <c r="E60" s="28">
        <f>D30/F2</f>
        <v>5.8719801724137941</v>
      </c>
    </row>
    <row r="61" spans="1:5" ht="16.5" customHeight="1" x14ac:dyDescent="0.25">
      <c r="A61" s="27">
        <v>30</v>
      </c>
      <c r="B61" s="80" t="s">
        <v>71</v>
      </c>
      <c r="C61" s="74"/>
      <c r="D61" s="74"/>
      <c r="E61" s="75"/>
    </row>
    <row r="62" spans="1:5" ht="30.75" customHeight="1" x14ac:dyDescent="0.25">
      <c r="A62" s="24"/>
      <c r="B62" s="11" t="s">
        <v>72</v>
      </c>
      <c r="C62" s="81" t="s">
        <v>73</v>
      </c>
      <c r="D62" s="81" t="s">
        <v>74</v>
      </c>
      <c r="E62" s="83">
        <f>D31/F2</f>
        <v>15.302736206896553</v>
      </c>
    </row>
    <row r="63" spans="1:5" ht="22.7" customHeight="1" x14ac:dyDescent="0.25">
      <c r="A63" s="24"/>
      <c r="B63" s="11" t="s">
        <v>75</v>
      </c>
      <c r="C63" s="85"/>
      <c r="D63" s="85"/>
      <c r="E63" s="87"/>
    </row>
    <row r="64" spans="1:5" ht="22.7" customHeight="1" x14ac:dyDescent="0.25">
      <c r="A64" s="24"/>
      <c r="B64" s="11" t="s">
        <v>76</v>
      </c>
      <c r="C64" s="82"/>
      <c r="D64" s="85"/>
      <c r="E64" s="87"/>
    </row>
    <row r="65" spans="1:5" ht="22.7" customHeight="1" x14ac:dyDescent="0.25">
      <c r="A65" s="24"/>
      <c r="B65" s="11" t="s">
        <v>77</v>
      </c>
      <c r="C65" s="25" t="s">
        <v>78</v>
      </c>
      <c r="D65" s="85"/>
      <c r="E65" s="87"/>
    </row>
    <row r="66" spans="1:5" ht="29.45" customHeight="1" x14ac:dyDescent="0.25">
      <c r="A66" s="24"/>
      <c r="B66" s="11" t="s">
        <v>72</v>
      </c>
      <c r="C66" s="29" t="s">
        <v>79</v>
      </c>
      <c r="D66" s="82"/>
      <c r="E66" s="84"/>
    </row>
    <row r="67" spans="1:5" ht="16.5" customHeight="1" x14ac:dyDescent="0.25">
      <c r="A67" s="27">
        <v>31</v>
      </c>
      <c r="B67" s="80" t="s">
        <v>71</v>
      </c>
      <c r="C67" s="74"/>
      <c r="D67" s="74"/>
      <c r="E67" s="75"/>
    </row>
    <row r="68" spans="1:5" ht="17.100000000000001" customHeight="1" x14ac:dyDescent="0.25">
      <c r="A68" s="26">
        <v>31</v>
      </c>
      <c r="B68" s="80" t="s">
        <v>80</v>
      </c>
      <c r="C68" s="74"/>
      <c r="D68" s="74"/>
      <c r="E68" s="75"/>
    </row>
    <row r="69" spans="1:5" ht="15" customHeight="1" x14ac:dyDescent="0.25">
      <c r="A69" s="24"/>
      <c r="B69" s="11" t="s">
        <v>81</v>
      </c>
      <c r="C69" s="40" t="s">
        <v>147</v>
      </c>
      <c r="D69" s="81" t="s">
        <v>46</v>
      </c>
      <c r="E69" s="83">
        <f>D35/F2</f>
        <v>0.87444206896551713</v>
      </c>
    </row>
    <row r="70" spans="1:5" ht="16.5" customHeight="1" x14ac:dyDescent="0.25">
      <c r="A70" s="24"/>
      <c r="B70" s="11" t="s">
        <v>83</v>
      </c>
      <c r="C70" s="11" t="s">
        <v>146</v>
      </c>
      <c r="D70" s="82"/>
      <c r="E70" s="84"/>
    </row>
    <row r="71" spans="1:5" ht="16.5" customHeight="1" x14ac:dyDescent="0.25">
      <c r="A71" s="26">
        <v>32</v>
      </c>
      <c r="B71" s="80" t="s">
        <v>84</v>
      </c>
      <c r="C71" s="74"/>
      <c r="D71" s="74"/>
      <c r="E71" s="75"/>
    </row>
    <row r="72" spans="1:5" ht="22.7" customHeight="1" x14ac:dyDescent="0.25">
      <c r="A72" s="24"/>
      <c r="B72" s="11" t="s">
        <v>85</v>
      </c>
      <c r="C72" s="25" t="s">
        <v>86</v>
      </c>
      <c r="D72" s="81" t="s">
        <v>46</v>
      </c>
      <c r="E72" s="78">
        <f>D32/F2</f>
        <v>22.954104310344821</v>
      </c>
    </row>
    <row r="73" spans="1:5" ht="14.45" customHeight="1" x14ac:dyDescent="0.25">
      <c r="A73" s="24"/>
      <c r="B73" s="11" t="s">
        <v>87</v>
      </c>
      <c r="C73" s="25" t="s">
        <v>86</v>
      </c>
      <c r="D73" s="85"/>
      <c r="E73" s="79"/>
    </row>
    <row r="74" spans="1:5" ht="16.5" customHeight="1" x14ac:dyDescent="0.25">
      <c r="A74" s="24"/>
      <c r="B74" s="11" t="s">
        <v>88</v>
      </c>
      <c r="C74" s="25" t="s">
        <v>86</v>
      </c>
      <c r="D74" s="85"/>
      <c r="E74" s="79"/>
    </row>
    <row r="75" spans="1:5" ht="11.25" customHeight="1" x14ac:dyDescent="0.25">
      <c r="A75" s="24"/>
      <c r="B75" s="11" t="s">
        <v>89</v>
      </c>
      <c r="C75" s="25" t="s">
        <v>86</v>
      </c>
      <c r="D75" s="85"/>
      <c r="E75" s="79"/>
    </row>
    <row r="76" spans="1:5" ht="21.95" customHeight="1" x14ac:dyDescent="0.25">
      <c r="A76" s="24"/>
      <c r="B76" s="11" t="s">
        <v>90</v>
      </c>
      <c r="C76" s="25" t="s">
        <v>86</v>
      </c>
      <c r="D76" s="85"/>
      <c r="E76" s="79"/>
    </row>
    <row r="77" spans="1:5" ht="29.45" customHeight="1" x14ac:dyDescent="0.25">
      <c r="A77" s="24"/>
      <c r="B77" s="11" t="s">
        <v>91</v>
      </c>
      <c r="C77" s="25" t="s">
        <v>86</v>
      </c>
      <c r="D77" s="85"/>
      <c r="E77" s="79"/>
    </row>
    <row r="78" spans="1:5" ht="20.25" customHeight="1" x14ac:dyDescent="0.25">
      <c r="A78" s="24"/>
      <c r="B78" s="11" t="s">
        <v>92</v>
      </c>
      <c r="C78" s="25" t="s">
        <v>86</v>
      </c>
      <c r="D78" s="85"/>
      <c r="E78" s="79"/>
    </row>
    <row r="79" spans="1:5" ht="20.25" customHeight="1" x14ac:dyDescent="0.25">
      <c r="A79" s="24"/>
      <c r="B79" s="24" t="s">
        <v>93</v>
      </c>
      <c r="C79" s="25" t="s">
        <v>86</v>
      </c>
      <c r="D79" s="85"/>
      <c r="E79" s="79"/>
    </row>
    <row r="80" spans="1:5" ht="15" customHeight="1" x14ac:dyDescent="0.25">
      <c r="A80" s="24"/>
      <c r="B80" s="11" t="s">
        <v>94</v>
      </c>
      <c r="C80" s="25" t="s">
        <v>95</v>
      </c>
      <c r="D80" s="82"/>
      <c r="E80" s="86"/>
    </row>
    <row r="81" spans="1:5" ht="12.6" customHeight="1" x14ac:dyDescent="0.25">
      <c r="A81" s="26">
        <v>37</v>
      </c>
      <c r="B81" s="73" t="s">
        <v>133</v>
      </c>
      <c r="C81" s="74"/>
      <c r="D81" s="74"/>
      <c r="E81" s="75"/>
    </row>
    <row r="82" spans="1:5" ht="37.700000000000003" customHeight="1" x14ac:dyDescent="0.25">
      <c r="A82" s="24"/>
      <c r="B82" s="11" t="s">
        <v>134</v>
      </c>
      <c r="C82" s="25" t="s">
        <v>97</v>
      </c>
      <c r="D82" s="76" t="s">
        <v>96</v>
      </c>
      <c r="E82" s="78">
        <f>D34/F2</f>
        <v>2.8316675646551723</v>
      </c>
    </row>
    <row r="83" spans="1:5" ht="23.25" customHeight="1" x14ac:dyDescent="0.25">
      <c r="A83" s="24"/>
      <c r="B83" s="40" t="s">
        <v>134</v>
      </c>
      <c r="C83" s="25" t="s">
        <v>98</v>
      </c>
      <c r="D83" s="77"/>
      <c r="E83" s="79"/>
    </row>
    <row r="84" spans="1:5" ht="9.75" customHeight="1" x14ac:dyDescent="0.25">
      <c r="A84" s="26">
        <v>38</v>
      </c>
      <c r="B84" s="80" t="s">
        <v>99</v>
      </c>
      <c r="C84" s="74"/>
      <c r="D84" s="74"/>
      <c r="E84" s="75"/>
    </row>
    <row r="85" spans="1:5" ht="14.25" customHeight="1" x14ac:dyDescent="0.25">
      <c r="A85" s="24"/>
      <c r="B85" s="11" t="s">
        <v>100</v>
      </c>
      <c r="C85" s="11" t="s">
        <v>101</v>
      </c>
      <c r="D85" s="65">
        <v>0</v>
      </c>
      <c r="E85" s="66"/>
    </row>
    <row r="86" spans="1:5" ht="14.25" customHeight="1" x14ac:dyDescent="0.25">
      <c r="A86" s="24"/>
      <c r="B86" s="11" t="s">
        <v>102</v>
      </c>
      <c r="C86" s="11" t="s">
        <v>101</v>
      </c>
      <c r="D86" s="65">
        <v>0</v>
      </c>
      <c r="E86" s="66"/>
    </row>
    <row r="87" spans="1:5" ht="14.25" customHeight="1" x14ac:dyDescent="0.25">
      <c r="A87" s="24"/>
      <c r="B87" s="11" t="s">
        <v>103</v>
      </c>
      <c r="C87" s="11" t="s">
        <v>101</v>
      </c>
      <c r="D87" s="65">
        <v>0</v>
      </c>
      <c r="E87" s="66"/>
    </row>
    <row r="88" spans="1:5" ht="14.25" customHeight="1" x14ac:dyDescent="0.25">
      <c r="A88" s="54"/>
      <c r="B88" s="11" t="s">
        <v>104</v>
      </c>
      <c r="C88" s="11" t="s">
        <v>7</v>
      </c>
      <c r="D88" s="65">
        <v>0</v>
      </c>
      <c r="E88" s="66"/>
    </row>
    <row r="89" spans="1:5" ht="16.5" customHeight="1" x14ac:dyDescent="0.25">
      <c r="A89" s="67" t="s">
        <v>105</v>
      </c>
      <c r="B89" s="68"/>
      <c r="C89" s="68"/>
      <c r="D89" s="68"/>
      <c r="E89" s="69"/>
    </row>
    <row r="90" spans="1:5" ht="16.5" customHeight="1" x14ac:dyDescent="0.25">
      <c r="A90" s="31">
        <v>1</v>
      </c>
      <c r="B90" s="21" t="s">
        <v>106</v>
      </c>
      <c r="C90" s="21" t="s">
        <v>107</v>
      </c>
      <c r="D90" s="52">
        <v>0</v>
      </c>
      <c r="E90" s="33"/>
    </row>
    <row r="91" spans="1:5" ht="16.5" customHeight="1" x14ac:dyDescent="0.25">
      <c r="A91" s="31">
        <v>2</v>
      </c>
      <c r="B91" s="21" t="s">
        <v>108</v>
      </c>
      <c r="C91" s="21" t="s">
        <v>107</v>
      </c>
      <c r="D91" s="52">
        <v>0</v>
      </c>
      <c r="E91" s="33"/>
    </row>
    <row r="92" spans="1:5" ht="16.5" customHeight="1" x14ac:dyDescent="0.25">
      <c r="A92" s="31">
        <v>3</v>
      </c>
      <c r="B92" s="21" t="s">
        <v>109</v>
      </c>
      <c r="C92" s="21" t="s">
        <v>107</v>
      </c>
      <c r="D92" s="34"/>
      <c r="E92" s="33"/>
    </row>
    <row r="93" spans="1:5" ht="16.5" customHeight="1" x14ac:dyDescent="0.25">
      <c r="A93" s="31">
        <v>4</v>
      </c>
      <c r="B93" s="21" t="s">
        <v>110</v>
      </c>
      <c r="C93" s="21" t="s">
        <v>107</v>
      </c>
      <c r="D93" s="52" t="s">
        <v>111</v>
      </c>
      <c r="E93" s="33"/>
    </row>
    <row r="94" spans="1:5" ht="16.5" customHeight="1" x14ac:dyDescent="0.25">
      <c r="A94" s="31">
        <v>5</v>
      </c>
      <c r="B94" s="21" t="s">
        <v>112</v>
      </c>
      <c r="C94" s="21" t="s">
        <v>107</v>
      </c>
      <c r="D94" s="52" t="s">
        <v>111</v>
      </c>
      <c r="E94" s="33"/>
    </row>
    <row r="95" spans="1:5" ht="16.5" customHeight="1" x14ac:dyDescent="0.25">
      <c r="A95" s="31">
        <v>6</v>
      </c>
      <c r="B95" s="21" t="s">
        <v>113</v>
      </c>
      <c r="C95" s="21" t="s">
        <v>107</v>
      </c>
      <c r="D95" s="34"/>
      <c r="E95" s="33"/>
    </row>
    <row r="96" spans="1:5" ht="16.5" customHeight="1" x14ac:dyDescent="0.25">
      <c r="A96" s="67" t="s">
        <v>114</v>
      </c>
      <c r="B96" s="68"/>
      <c r="C96" s="68"/>
      <c r="D96" s="68"/>
      <c r="E96" s="69"/>
    </row>
    <row r="97" spans="1:6" ht="16.5" customHeight="1" x14ac:dyDescent="0.25">
      <c r="A97" s="31">
        <v>1</v>
      </c>
      <c r="B97" s="21" t="s">
        <v>115</v>
      </c>
      <c r="C97" s="21" t="s">
        <v>116</v>
      </c>
      <c r="D97" s="52">
        <v>1</v>
      </c>
      <c r="E97" s="33"/>
    </row>
    <row r="98" spans="1:6" ht="16.5" customHeight="1" x14ac:dyDescent="0.25">
      <c r="A98" s="31">
        <v>2</v>
      </c>
      <c r="B98" s="21" t="s">
        <v>117</v>
      </c>
      <c r="C98" s="21" t="s">
        <v>116</v>
      </c>
      <c r="D98" s="52">
        <v>1</v>
      </c>
      <c r="E98" s="33"/>
    </row>
    <row r="99" spans="1:6" ht="16.5" customHeight="1" x14ac:dyDescent="0.25">
      <c r="A99" s="31">
        <v>3</v>
      </c>
      <c r="B99" s="21" t="s">
        <v>118</v>
      </c>
      <c r="C99" s="21" t="s">
        <v>116</v>
      </c>
      <c r="D99" s="52" t="s">
        <v>111</v>
      </c>
      <c r="E99" s="33"/>
    </row>
    <row r="100" spans="1:6" ht="16.5" customHeight="1" x14ac:dyDescent="0.25">
      <c r="A100" s="31">
        <v>4</v>
      </c>
      <c r="B100" s="21" t="s">
        <v>119</v>
      </c>
      <c r="C100" s="21" t="s">
        <v>107</v>
      </c>
      <c r="D100" s="52">
        <v>263.64</v>
      </c>
      <c r="E100" s="33"/>
    </row>
    <row r="101" spans="1:6" ht="16.5" customHeight="1" x14ac:dyDescent="0.25">
      <c r="A101" s="70" t="s">
        <v>120</v>
      </c>
      <c r="B101" s="71"/>
      <c r="C101" s="71"/>
      <c r="D101" s="71"/>
      <c r="E101" s="72"/>
    </row>
    <row r="102" spans="1:6" ht="16.5" customHeight="1" x14ac:dyDescent="0.25">
      <c r="A102" s="31">
        <v>1</v>
      </c>
      <c r="B102" s="21" t="s">
        <v>121</v>
      </c>
      <c r="C102" s="21" t="s">
        <v>116</v>
      </c>
      <c r="D102" s="53"/>
      <c r="E102" s="33"/>
    </row>
    <row r="103" spans="1:6" ht="16.5" customHeight="1" x14ac:dyDescent="0.25">
      <c r="A103" s="31">
        <v>2</v>
      </c>
      <c r="B103" s="21" t="s">
        <v>122</v>
      </c>
      <c r="C103" s="21" t="s">
        <v>116</v>
      </c>
      <c r="D103" s="53"/>
      <c r="E103" s="33"/>
    </row>
    <row r="104" spans="1:6" ht="24.75" customHeight="1" x14ac:dyDescent="0.25">
      <c r="A104" s="31">
        <v>3</v>
      </c>
      <c r="B104" s="21" t="s">
        <v>123</v>
      </c>
      <c r="C104" s="21" t="s">
        <v>107</v>
      </c>
      <c r="D104" s="53"/>
      <c r="E104" s="33"/>
    </row>
    <row r="105" spans="1:6" ht="16.5" customHeight="1" x14ac:dyDescent="0.25">
      <c r="A105" s="55"/>
      <c r="B105" s="36"/>
      <c r="C105" s="36"/>
      <c r="D105" s="37"/>
      <c r="E105" s="37"/>
    </row>
    <row r="106" spans="1:6" ht="16.5" customHeight="1" x14ac:dyDescent="0.25">
      <c r="A106" s="61" t="s">
        <v>136</v>
      </c>
      <c r="B106" s="62"/>
      <c r="C106" s="62"/>
      <c r="D106" s="62"/>
      <c r="E106" s="62"/>
      <c r="F106" s="62"/>
    </row>
    <row r="107" spans="1:6" ht="16.5" customHeight="1" x14ac:dyDescent="0.25">
      <c r="A107" s="55"/>
      <c r="B107" s="36"/>
      <c r="C107" s="36"/>
      <c r="D107" s="37"/>
      <c r="E107" s="37"/>
    </row>
    <row r="108" spans="1:6" ht="16.5" customHeight="1" x14ac:dyDescent="0.25">
      <c r="A108" s="61" t="s">
        <v>135</v>
      </c>
      <c r="B108" s="62"/>
      <c r="C108" s="62"/>
      <c r="D108" s="62"/>
      <c r="E108" s="62"/>
      <c r="F108" s="62"/>
    </row>
    <row r="109" spans="1:6" ht="16.5" customHeight="1" x14ac:dyDescent="0.25">
      <c r="A109" s="55"/>
      <c r="B109" s="36"/>
      <c r="C109" s="36"/>
      <c r="D109" s="37"/>
      <c r="E109" s="37"/>
    </row>
    <row r="110" spans="1:6" ht="16.5" customHeight="1" x14ac:dyDescent="0.25">
      <c r="A110" s="55"/>
      <c r="B110" s="36"/>
      <c r="C110" s="36"/>
      <c r="D110" s="37"/>
      <c r="E110" s="37"/>
    </row>
    <row r="111" spans="1:6" ht="16.5" customHeight="1" x14ac:dyDescent="0.25">
      <c r="A111" s="55"/>
      <c r="B111" s="36"/>
      <c r="C111" s="36"/>
      <c r="D111" s="37"/>
      <c r="E111" s="37"/>
    </row>
    <row r="112" spans="1:6" ht="16.5" customHeight="1" x14ac:dyDescent="0.25">
      <c r="A112" s="55"/>
      <c r="B112" s="36"/>
      <c r="C112" s="36"/>
      <c r="D112" s="37"/>
      <c r="E112" s="37"/>
    </row>
    <row r="113" spans="1:5" ht="16.5" customHeight="1" x14ac:dyDescent="0.25">
      <c r="A113" s="55"/>
      <c r="B113" s="36"/>
      <c r="C113" s="36"/>
      <c r="D113" s="37"/>
      <c r="E113" s="37"/>
    </row>
    <row r="114" spans="1:5" ht="16.5" customHeight="1" x14ac:dyDescent="0.25">
      <c r="A114" s="55"/>
      <c r="B114" s="36"/>
      <c r="C114" s="36"/>
      <c r="D114" s="37"/>
      <c r="E114" s="37"/>
    </row>
    <row r="115" spans="1:5" ht="16.5" customHeight="1" x14ac:dyDescent="0.25">
      <c r="A115" s="55"/>
      <c r="B115" s="36"/>
      <c r="C115" s="36"/>
      <c r="D115" s="37"/>
      <c r="E115" s="37"/>
    </row>
    <row r="116" spans="1:5" ht="16.5" customHeight="1" x14ac:dyDescent="0.25">
      <c r="A116" s="55"/>
      <c r="B116" s="36"/>
      <c r="C116" s="36"/>
      <c r="D116" s="37"/>
      <c r="E116" s="37"/>
    </row>
    <row r="117" spans="1:5" ht="16.5" customHeight="1" x14ac:dyDescent="0.25">
      <c r="A117" s="55"/>
      <c r="B117" s="36"/>
      <c r="C117" s="36"/>
      <c r="D117" s="37"/>
      <c r="E117" s="37"/>
    </row>
    <row r="118" spans="1:5" ht="16.5" customHeight="1" x14ac:dyDescent="0.25">
      <c r="A118" s="55"/>
      <c r="B118" s="36"/>
      <c r="C118" s="36"/>
      <c r="D118" s="37"/>
      <c r="E118" s="37"/>
    </row>
    <row r="119" spans="1:5" ht="16.5" customHeight="1" x14ac:dyDescent="0.25">
      <c r="A119" s="55"/>
      <c r="B119" s="36"/>
      <c r="C119" s="36"/>
      <c r="D119" s="37"/>
      <c r="E119" s="37"/>
    </row>
    <row r="120" spans="1:5" ht="16.5" customHeight="1" x14ac:dyDescent="0.25">
      <c r="A120" s="55"/>
      <c r="B120" s="36"/>
      <c r="C120" s="36"/>
      <c r="D120" s="37"/>
      <c r="E120" s="37"/>
    </row>
    <row r="121" spans="1:5" ht="16.5" customHeight="1" x14ac:dyDescent="0.25">
      <c r="A121" s="55"/>
      <c r="B121" s="36"/>
      <c r="C121" s="36"/>
      <c r="D121" s="37"/>
      <c r="E121" s="37"/>
    </row>
    <row r="122" spans="1:5" ht="16.5" customHeight="1" x14ac:dyDescent="0.25">
      <c r="A122" s="55"/>
      <c r="B122" s="36"/>
      <c r="C122" s="36"/>
      <c r="D122" s="37"/>
      <c r="E122" s="37"/>
    </row>
    <row r="123" spans="1:5" ht="16.5" customHeight="1" x14ac:dyDescent="0.25">
      <c r="A123" s="55"/>
      <c r="B123" s="36"/>
      <c r="C123" s="36"/>
      <c r="D123" s="37"/>
      <c r="E123" s="37"/>
    </row>
    <row r="124" spans="1:5" ht="16.5" customHeight="1" x14ac:dyDescent="0.25">
      <c r="A124" s="55"/>
      <c r="B124" s="36"/>
      <c r="C124" s="36"/>
      <c r="D124" s="37"/>
      <c r="E124" s="37"/>
    </row>
    <row r="125" spans="1:5" ht="16.5" customHeight="1" x14ac:dyDescent="0.25">
      <c r="A125" s="55"/>
      <c r="B125" s="36"/>
      <c r="C125" s="36"/>
      <c r="D125" s="37"/>
      <c r="E125" s="37"/>
    </row>
    <row r="126" spans="1:5" ht="16.5" customHeight="1" x14ac:dyDescent="0.25">
      <c r="A126" s="55"/>
      <c r="B126" s="36"/>
      <c r="C126" s="36"/>
      <c r="D126" s="37"/>
      <c r="E126" s="37"/>
    </row>
    <row r="127" spans="1:5" ht="16.5" customHeight="1" x14ac:dyDescent="0.25">
      <c r="A127" s="55"/>
      <c r="B127" s="36"/>
      <c r="C127" s="36"/>
      <c r="D127" s="37"/>
      <c r="E127" s="37"/>
    </row>
    <row r="128" spans="1:5" ht="16.5" customHeight="1" x14ac:dyDescent="0.25">
      <c r="A128" s="55"/>
      <c r="B128" s="36"/>
      <c r="C128" s="36"/>
      <c r="D128" s="37"/>
      <c r="E128" s="37"/>
    </row>
    <row r="129" spans="1:5" ht="16.5" customHeight="1" x14ac:dyDescent="0.25">
      <c r="A129" s="55"/>
      <c r="B129" s="36"/>
      <c r="C129" s="36"/>
      <c r="D129" s="37"/>
      <c r="E129" s="37"/>
    </row>
    <row r="130" spans="1:5" ht="16.5" customHeight="1" x14ac:dyDescent="0.25">
      <c r="A130" s="55"/>
      <c r="B130" s="36"/>
      <c r="C130" s="36"/>
      <c r="D130" s="37"/>
      <c r="E130" s="37"/>
    </row>
    <row r="131" spans="1:5" ht="16.5" customHeight="1" x14ac:dyDescent="0.25">
      <c r="A131" s="55"/>
      <c r="B131" s="36"/>
      <c r="C131" s="36"/>
      <c r="D131" s="37"/>
      <c r="E131" s="37"/>
    </row>
    <row r="132" spans="1:5" ht="16.5" customHeight="1" x14ac:dyDescent="0.25">
      <c r="A132" s="55"/>
      <c r="B132" s="36"/>
      <c r="C132" s="36"/>
      <c r="D132" s="37"/>
      <c r="E132" s="37"/>
    </row>
    <row r="133" spans="1:5" ht="16.5" customHeight="1" x14ac:dyDescent="0.25">
      <c r="A133" s="55"/>
      <c r="B133" s="36"/>
      <c r="C133" s="36"/>
      <c r="D133" s="37"/>
      <c r="E133" s="37"/>
    </row>
    <row r="134" spans="1:5" ht="9.75" customHeight="1" x14ac:dyDescent="0.25"/>
    <row r="135" spans="1:5" x14ac:dyDescent="0.25">
      <c r="E135" s="38"/>
    </row>
  </sheetData>
  <mergeCells count="77">
    <mergeCell ref="B13:C13"/>
    <mergeCell ref="A1:F1"/>
    <mergeCell ref="A3:E3"/>
    <mergeCell ref="B4:C4"/>
    <mergeCell ref="B5:C5"/>
    <mergeCell ref="B6:C6"/>
    <mergeCell ref="A7:E7"/>
    <mergeCell ref="B8:C8"/>
    <mergeCell ref="B9:C9"/>
    <mergeCell ref="B10:C10"/>
    <mergeCell ref="B11:C11"/>
    <mergeCell ref="B12:C12"/>
    <mergeCell ref="A25:C25"/>
    <mergeCell ref="D25:E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E24"/>
    <mergeCell ref="A37:E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A36:C36"/>
    <mergeCell ref="B39:E39"/>
    <mergeCell ref="C40:C45"/>
    <mergeCell ref="D40:D45"/>
    <mergeCell ref="E40:E47"/>
    <mergeCell ref="C46:C47"/>
    <mergeCell ref="D46:D47"/>
    <mergeCell ref="C62:C64"/>
    <mergeCell ref="D62:D66"/>
    <mergeCell ref="E62:E66"/>
    <mergeCell ref="B48:E48"/>
    <mergeCell ref="D49:D51"/>
    <mergeCell ref="E49:E51"/>
    <mergeCell ref="B52:E52"/>
    <mergeCell ref="E53:E55"/>
    <mergeCell ref="B56:E56"/>
    <mergeCell ref="C57:C58"/>
    <mergeCell ref="D57:D58"/>
    <mergeCell ref="E57:E58"/>
    <mergeCell ref="B59:E59"/>
    <mergeCell ref="B61:E61"/>
    <mergeCell ref="D86:E86"/>
    <mergeCell ref="B67:E67"/>
    <mergeCell ref="B68:E68"/>
    <mergeCell ref="D69:D70"/>
    <mergeCell ref="E69:E70"/>
    <mergeCell ref="B71:E71"/>
    <mergeCell ref="D72:D80"/>
    <mergeCell ref="E72:E80"/>
    <mergeCell ref="B81:E81"/>
    <mergeCell ref="D82:D83"/>
    <mergeCell ref="E82:E83"/>
    <mergeCell ref="B84:E84"/>
    <mergeCell ref="D85:E85"/>
    <mergeCell ref="A108:F108"/>
    <mergeCell ref="D87:E87"/>
    <mergeCell ref="D88:E88"/>
    <mergeCell ref="A89:E89"/>
    <mergeCell ref="A96:E96"/>
    <mergeCell ref="A101:E101"/>
    <mergeCell ref="A106:F106"/>
  </mergeCells>
  <pageMargins left="0.7" right="0.7" top="0.75" bottom="0.75" header="0.3" footer="0.3"/>
  <pageSetup paperSize="9" scale="79" orientation="portrait" r:id="rId1"/>
  <rowBreaks count="2" manualBreakCount="2">
    <brk id="97" max="4" man="1"/>
    <brk id="106" max="4" man="1"/>
  </rowBreaks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C9383-506B-45B3-8FB8-E93EA8CC4094}">
  <sheetPr>
    <tabColor rgb="FF00B050"/>
  </sheetPr>
  <dimension ref="A1:H135"/>
  <sheetViews>
    <sheetView zoomScale="110" zoomScaleNormal="110" workbookViewId="0">
      <selection activeCell="G30" sqref="G30"/>
    </sheetView>
  </sheetViews>
  <sheetFormatPr defaultRowHeight="12.75" x14ac:dyDescent="0.25"/>
  <cols>
    <col min="1" max="1" width="6.42578125" style="1" customWidth="1"/>
    <col min="2" max="2" width="46.7109375" style="1" customWidth="1"/>
    <col min="3" max="3" width="22.7109375" style="1" customWidth="1"/>
    <col min="4" max="4" width="19.42578125" style="1" customWidth="1"/>
    <col min="5" max="5" width="14.7109375" style="1" customWidth="1"/>
    <col min="6" max="6" width="12.28515625" style="6" customWidth="1"/>
    <col min="7" max="7" width="11.5703125" style="1" customWidth="1"/>
    <col min="8" max="8" width="8.7109375" style="1" bestFit="1" customWidth="1"/>
    <col min="9" max="16384" width="9.140625" style="1"/>
  </cols>
  <sheetData>
    <row r="1" spans="1:6" ht="29.25" customHeight="1" x14ac:dyDescent="0.25">
      <c r="A1" s="105" t="s">
        <v>177</v>
      </c>
      <c r="B1" s="106"/>
      <c r="C1" s="106"/>
      <c r="D1" s="106"/>
      <c r="E1" s="106"/>
      <c r="F1" s="106"/>
    </row>
    <row r="2" spans="1:6" ht="15" x14ac:dyDescent="0.25">
      <c r="A2" s="46"/>
      <c r="B2" s="63" t="s">
        <v>161</v>
      </c>
      <c r="C2" s="64"/>
      <c r="D2" s="47"/>
      <c r="E2" s="47"/>
      <c r="F2" s="5">
        <v>304.8</v>
      </c>
    </row>
    <row r="3" spans="1:6" ht="12" customHeight="1" x14ac:dyDescent="0.25">
      <c r="A3" s="95" t="s">
        <v>0</v>
      </c>
      <c r="B3" s="96"/>
      <c r="C3" s="96"/>
      <c r="D3" s="96"/>
      <c r="E3" s="97"/>
    </row>
    <row r="4" spans="1:6" ht="12.6" customHeight="1" x14ac:dyDescent="0.25">
      <c r="A4" s="7">
        <v>1</v>
      </c>
      <c r="B4" s="100" t="s">
        <v>1</v>
      </c>
      <c r="C4" s="101"/>
      <c r="D4" s="8" t="s">
        <v>127</v>
      </c>
      <c r="E4" s="9"/>
    </row>
    <row r="5" spans="1:6" ht="11.25" customHeight="1" x14ac:dyDescent="0.25">
      <c r="A5" s="7">
        <v>2</v>
      </c>
      <c r="B5" s="100" t="s">
        <v>3</v>
      </c>
      <c r="C5" s="101"/>
      <c r="D5" s="8" t="s">
        <v>126</v>
      </c>
      <c r="E5" s="39" t="s">
        <v>129</v>
      </c>
    </row>
    <row r="6" spans="1:6" ht="9.75" customHeight="1" x14ac:dyDescent="0.25">
      <c r="A6" s="7">
        <v>3</v>
      </c>
      <c r="B6" s="100" t="s">
        <v>4</v>
      </c>
      <c r="C6" s="101"/>
      <c r="D6" s="8" t="s">
        <v>128</v>
      </c>
      <c r="E6" s="9" t="s">
        <v>2</v>
      </c>
    </row>
    <row r="7" spans="1:6" ht="19.5" customHeight="1" x14ac:dyDescent="0.25">
      <c r="A7" s="95" t="s">
        <v>5</v>
      </c>
      <c r="B7" s="96"/>
      <c r="C7" s="96"/>
      <c r="D7" s="96"/>
      <c r="E7" s="97"/>
    </row>
    <row r="8" spans="1:6" ht="9.75" customHeight="1" x14ac:dyDescent="0.25">
      <c r="A8" s="7">
        <v>4</v>
      </c>
      <c r="B8" s="100" t="s">
        <v>6</v>
      </c>
      <c r="C8" s="101"/>
      <c r="D8" s="10">
        <v>0</v>
      </c>
      <c r="E8" s="11" t="s">
        <v>7</v>
      </c>
    </row>
    <row r="9" spans="1:6" ht="9.75" customHeight="1" x14ac:dyDescent="0.25">
      <c r="A9" s="7">
        <v>5</v>
      </c>
      <c r="B9" s="100" t="s">
        <v>8</v>
      </c>
      <c r="C9" s="101"/>
      <c r="D9" s="10">
        <v>0</v>
      </c>
      <c r="E9" s="12" t="s">
        <v>9</v>
      </c>
    </row>
    <row r="10" spans="1:6" ht="9.75" customHeight="1" x14ac:dyDescent="0.25">
      <c r="A10" s="7">
        <v>6</v>
      </c>
      <c r="B10" s="100" t="s">
        <v>10</v>
      </c>
      <c r="C10" s="101"/>
      <c r="D10" s="13">
        <v>8066.02</v>
      </c>
      <c r="E10" s="12" t="s">
        <v>9</v>
      </c>
    </row>
    <row r="11" spans="1:6" ht="9.75" customHeight="1" x14ac:dyDescent="0.25">
      <c r="A11" s="14">
        <v>7</v>
      </c>
      <c r="B11" s="92" t="s">
        <v>11</v>
      </c>
      <c r="C11" s="94"/>
      <c r="D11" s="15">
        <v>39538.68</v>
      </c>
      <c r="E11" s="9" t="s">
        <v>12</v>
      </c>
    </row>
    <row r="12" spans="1:6" ht="9.75" customHeight="1" x14ac:dyDescent="0.25">
      <c r="A12" s="7">
        <v>9</v>
      </c>
      <c r="B12" s="100" t="s">
        <v>132</v>
      </c>
      <c r="C12" s="101"/>
      <c r="D12" s="16">
        <f>D11-D13</f>
        <v>34003.264799999997</v>
      </c>
      <c r="E12" s="12" t="s">
        <v>9</v>
      </c>
    </row>
    <row r="13" spans="1:6" ht="9.75" customHeight="1" x14ac:dyDescent="0.25">
      <c r="A13" s="7">
        <v>10</v>
      </c>
      <c r="B13" s="100" t="s">
        <v>13</v>
      </c>
      <c r="C13" s="101"/>
      <c r="D13" s="16">
        <f>D11*14%</f>
        <v>5535.4152000000004</v>
      </c>
      <c r="E13" s="12" t="s">
        <v>9</v>
      </c>
    </row>
    <row r="14" spans="1:6" ht="9.75" customHeight="1" x14ac:dyDescent="0.25">
      <c r="A14" s="14">
        <v>11</v>
      </c>
      <c r="B14" s="92" t="s">
        <v>14</v>
      </c>
      <c r="C14" s="94"/>
      <c r="D14" s="15">
        <v>39540.730000000003</v>
      </c>
      <c r="E14" s="9" t="s">
        <v>12</v>
      </c>
    </row>
    <row r="15" spans="1:6" ht="9.75" customHeight="1" x14ac:dyDescent="0.25">
      <c r="A15" s="7">
        <v>12</v>
      </c>
      <c r="B15" s="100" t="s">
        <v>15</v>
      </c>
      <c r="C15" s="101"/>
      <c r="D15" s="17">
        <f>D14</f>
        <v>39540.730000000003</v>
      </c>
      <c r="E15" s="12" t="s">
        <v>9</v>
      </c>
    </row>
    <row r="16" spans="1:6" ht="9.75" customHeight="1" x14ac:dyDescent="0.25">
      <c r="A16" s="7">
        <v>13</v>
      </c>
      <c r="B16" s="100" t="s">
        <v>16</v>
      </c>
      <c r="C16" s="101"/>
      <c r="D16" s="10">
        <v>0</v>
      </c>
      <c r="E16" s="12" t="s">
        <v>9</v>
      </c>
    </row>
    <row r="17" spans="1:8" ht="9.75" customHeight="1" x14ac:dyDescent="0.25">
      <c r="A17" s="7">
        <v>14</v>
      </c>
      <c r="B17" s="100" t="s">
        <v>17</v>
      </c>
      <c r="C17" s="101"/>
      <c r="D17" s="10">
        <v>0</v>
      </c>
      <c r="E17" s="12" t="s">
        <v>9</v>
      </c>
    </row>
    <row r="18" spans="1:8" ht="9.75" customHeight="1" x14ac:dyDescent="0.25">
      <c r="A18" s="7">
        <v>15</v>
      </c>
      <c r="B18" s="100" t="s">
        <v>18</v>
      </c>
      <c r="C18" s="101"/>
      <c r="D18" s="10">
        <v>0</v>
      </c>
      <c r="E18" s="12" t="s">
        <v>9</v>
      </c>
    </row>
    <row r="19" spans="1:8" ht="9.75" customHeight="1" x14ac:dyDescent="0.25">
      <c r="A19" s="7">
        <v>16</v>
      </c>
      <c r="B19" s="100" t="s">
        <v>19</v>
      </c>
      <c r="C19" s="101"/>
      <c r="D19" s="10">
        <v>0</v>
      </c>
      <c r="E19" s="12" t="s">
        <v>9</v>
      </c>
    </row>
    <row r="20" spans="1:8" ht="9.75" customHeight="1" x14ac:dyDescent="0.25">
      <c r="A20" s="14">
        <v>17</v>
      </c>
      <c r="B20" s="92" t="s">
        <v>20</v>
      </c>
      <c r="C20" s="94"/>
      <c r="D20" s="18">
        <f>D10+D11-D15</f>
        <v>8063.9699999999939</v>
      </c>
      <c r="E20" s="9" t="s">
        <v>12</v>
      </c>
    </row>
    <row r="21" spans="1:8" ht="9.75" customHeight="1" x14ac:dyDescent="0.25">
      <c r="A21" s="7">
        <v>18</v>
      </c>
      <c r="B21" s="100" t="s">
        <v>21</v>
      </c>
      <c r="C21" s="101"/>
      <c r="D21" s="12" t="s">
        <v>22</v>
      </c>
      <c r="E21" s="12" t="s">
        <v>9</v>
      </c>
    </row>
    <row r="22" spans="1:8" ht="9.75" customHeight="1" x14ac:dyDescent="0.25">
      <c r="A22" s="7">
        <v>19</v>
      </c>
      <c r="B22" s="100" t="s">
        <v>23</v>
      </c>
      <c r="C22" s="101"/>
      <c r="D22" s="12" t="s">
        <v>22</v>
      </c>
      <c r="E22" s="12" t="s">
        <v>9</v>
      </c>
    </row>
    <row r="23" spans="1:8" ht="13.7" customHeight="1" x14ac:dyDescent="0.25">
      <c r="A23" s="7">
        <v>20</v>
      </c>
      <c r="B23" s="100" t="s">
        <v>24</v>
      </c>
      <c r="C23" s="101"/>
      <c r="D23" s="17">
        <f>D20</f>
        <v>8063.9699999999939</v>
      </c>
      <c r="E23" s="12" t="s">
        <v>9</v>
      </c>
      <c r="H23" s="6"/>
    </row>
    <row r="24" spans="1:8" ht="12" customHeight="1" x14ac:dyDescent="0.25">
      <c r="A24" s="95" t="s">
        <v>25</v>
      </c>
      <c r="B24" s="96"/>
      <c r="C24" s="96"/>
      <c r="D24" s="96"/>
      <c r="E24" s="97"/>
    </row>
    <row r="25" spans="1:8" ht="19.5" customHeight="1" x14ac:dyDescent="0.25">
      <c r="A25" s="90" t="s">
        <v>26</v>
      </c>
      <c r="B25" s="102"/>
      <c r="C25" s="91"/>
      <c r="D25" s="103" t="s">
        <v>27</v>
      </c>
      <c r="E25" s="104"/>
    </row>
    <row r="26" spans="1:8" ht="21.75" customHeight="1" x14ac:dyDescent="0.25">
      <c r="A26" s="19">
        <v>21</v>
      </c>
      <c r="B26" s="90" t="s">
        <v>28</v>
      </c>
      <c r="C26" s="98"/>
      <c r="D26" s="20">
        <f>D12*46.2%+1078.18</f>
        <v>16787.688337600001</v>
      </c>
      <c r="E26" s="21" t="s">
        <v>29</v>
      </c>
    </row>
    <row r="27" spans="1:8" ht="15.75" customHeight="1" x14ac:dyDescent="0.25">
      <c r="A27" s="19">
        <v>22</v>
      </c>
      <c r="B27" s="90" t="s">
        <v>130</v>
      </c>
      <c r="C27" s="91"/>
      <c r="D27" s="15">
        <f>D13</f>
        <v>5535.4152000000004</v>
      </c>
      <c r="E27" s="21" t="s">
        <v>29</v>
      </c>
    </row>
    <row r="28" spans="1:8" ht="12" customHeight="1" x14ac:dyDescent="0.25">
      <c r="A28" s="19">
        <v>23</v>
      </c>
      <c r="B28" s="90" t="s">
        <v>30</v>
      </c>
      <c r="C28" s="91"/>
      <c r="D28" s="16">
        <f>D27*34%</f>
        <v>1882.0411680000002</v>
      </c>
      <c r="E28" s="21" t="s">
        <v>29</v>
      </c>
    </row>
    <row r="29" spans="1:8" ht="12" customHeight="1" x14ac:dyDescent="0.25">
      <c r="A29" s="19">
        <v>24</v>
      </c>
      <c r="B29" s="90" t="s">
        <v>31</v>
      </c>
      <c r="C29" s="91"/>
      <c r="D29" s="16">
        <f>D27*33%</f>
        <v>1826.6870160000003</v>
      </c>
      <c r="E29" s="21" t="s">
        <v>29</v>
      </c>
    </row>
    <row r="30" spans="1:8" ht="13.35" customHeight="1" x14ac:dyDescent="0.25">
      <c r="A30" s="19">
        <v>25</v>
      </c>
      <c r="B30" s="90" t="s">
        <v>32</v>
      </c>
      <c r="C30" s="91"/>
      <c r="D30" s="16">
        <f>D27*33%</f>
        <v>1826.6870160000003</v>
      </c>
      <c r="E30" s="21" t="s">
        <v>29</v>
      </c>
    </row>
    <row r="31" spans="1:8" ht="19.5" customHeight="1" x14ac:dyDescent="0.25">
      <c r="A31" s="19">
        <v>26</v>
      </c>
      <c r="B31" s="99" t="s">
        <v>33</v>
      </c>
      <c r="C31" s="98"/>
      <c r="D31" s="16">
        <f>D12*14%</f>
        <v>4760.4570720000002</v>
      </c>
      <c r="E31" s="21" t="s">
        <v>29</v>
      </c>
    </row>
    <row r="32" spans="1:8" ht="14.45" customHeight="1" x14ac:dyDescent="0.25">
      <c r="A32" s="19">
        <v>27</v>
      </c>
      <c r="B32" s="90" t="s">
        <v>34</v>
      </c>
      <c r="C32" s="91"/>
      <c r="D32" s="16">
        <f>D12*21%</f>
        <v>7140.6856079999989</v>
      </c>
      <c r="E32" s="21" t="s">
        <v>29</v>
      </c>
    </row>
    <row r="33" spans="1:7" ht="17.850000000000001" customHeight="1" x14ac:dyDescent="0.25">
      <c r="A33" s="19">
        <v>28</v>
      </c>
      <c r="B33" s="90" t="s">
        <v>35</v>
      </c>
      <c r="C33" s="91"/>
      <c r="D33" s="16">
        <f>D12*10%</f>
        <v>3400.3264799999997</v>
      </c>
      <c r="E33" s="21" t="s">
        <v>29</v>
      </c>
    </row>
    <row r="34" spans="1:7" ht="15.75" customHeight="1" x14ac:dyDescent="0.25">
      <c r="A34" s="19">
        <v>31</v>
      </c>
      <c r="B34" s="90" t="s">
        <v>131</v>
      </c>
      <c r="C34" s="91"/>
      <c r="D34" s="16">
        <v>1644.13</v>
      </c>
      <c r="E34" s="21" t="s">
        <v>29</v>
      </c>
    </row>
    <row r="35" spans="1:7" ht="15.75" customHeight="1" x14ac:dyDescent="0.25">
      <c r="A35" s="19">
        <v>32</v>
      </c>
      <c r="B35" s="90" t="s">
        <v>36</v>
      </c>
      <c r="C35" s="91"/>
      <c r="D35" s="16">
        <f>D12*0.8%</f>
        <v>272.02611839999997</v>
      </c>
      <c r="E35" s="21" t="s">
        <v>29</v>
      </c>
    </row>
    <row r="36" spans="1:7" ht="15" customHeight="1" x14ac:dyDescent="0.25">
      <c r="A36" s="92" t="s">
        <v>37</v>
      </c>
      <c r="B36" s="93"/>
      <c r="C36" s="94"/>
      <c r="D36" s="22">
        <f>D35+D34+D33+D32+D31+D27+D26</f>
        <v>39540.728816000003</v>
      </c>
      <c r="E36" s="23" t="s">
        <v>29</v>
      </c>
      <c r="G36" s="6"/>
    </row>
    <row r="37" spans="1:7" ht="17.100000000000001" customHeight="1" x14ac:dyDescent="0.25">
      <c r="A37" s="95" t="s">
        <v>38</v>
      </c>
      <c r="B37" s="96"/>
      <c r="C37" s="96"/>
      <c r="D37" s="96"/>
      <c r="E37" s="97"/>
    </row>
    <row r="38" spans="1:7" ht="39.75" customHeight="1" x14ac:dyDescent="0.25">
      <c r="A38" s="24"/>
      <c r="B38" s="25" t="s">
        <v>39</v>
      </c>
      <c r="C38" s="25" t="s">
        <v>40</v>
      </c>
      <c r="D38" s="25" t="s">
        <v>41</v>
      </c>
      <c r="E38" s="24" t="s">
        <v>42</v>
      </c>
    </row>
    <row r="39" spans="1:7" ht="22.7" customHeight="1" x14ac:dyDescent="0.25">
      <c r="A39" s="26">
        <v>25</v>
      </c>
      <c r="B39" s="80" t="s">
        <v>43</v>
      </c>
      <c r="C39" s="74"/>
      <c r="D39" s="74"/>
      <c r="E39" s="75"/>
    </row>
    <row r="40" spans="1:7" ht="41.1" customHeight="1" x14ac:dyDescent="0.25">
      <c r="A40" s="24"/>
      <c r="B40" s="11" t="s">
        <v>44</v>
      </c>
      <c r="C40" s="81" t="s">
        <v>45</v>
      </c>
      <c r="D40" s="81" t="s">
        <v>46</v>
      </c>
      <c r="E40" s="83">
        <f>D26/F2</f>
        <v>55.077717643044622</v>
      </c>
    </row>
    <row r="41" spans="1:7" ht="34.700000000000003" customHeight="1" x14ac:dyDescent="0.25">
      <c r="A41" s="24"/>
      <c r="B41" s="11" t="s">
        <v>47</v>
      </c>
      <c r="C41" s="85"/>
      <c r="D41" s="85"/>
      <c r="E41" s="87"/>
    </row>
    <row r="42" spans="1:7" ht="19.5" customHeight="1" x14ac:dyDescent="0.25">
      <c r="A42" s="24"/>
      <c r="B42" s="24" t="s">
        <v>48</v>
      </c>
      <c r="C42" s="85"/>
      <c r="D42" s="85"/>
      <c r="E42" s="87"/>
    </row>
    <row r="43" spans="1:7" ht="37.700000000000003" customHeight="1" x14ac:dyDescent="0.25">
      <c r="A43" s="24"/>
      <c r="B43" s="11" t="s">
        <v>49</v>
      </c>
      <c r="C43" s="85"/>
      <c r="D43" s="85"/>
      <c r="E43" s="87"/>
    </row>
    <row r="44" spans="1:7" ht="27.75" customHeight="1" x14ac:dyDescent="0.25">
      <c r="A44" s="24"/>
      <c r="B44" s="40" t="s">
        <v>139</v>
      </c>
      <c r="C44" s="85"/>
      <c r="D44" s="85"/>
      <c r="E44" s="87"/>
    </row>
    <row r="45" spans="1:7" ht="20.25" customHeight="1" x14ac:dyDescent="0.25">
      <c r="A45" s="24"/>
      <c r="B45" s="24" t="s">
        <v>51</v>
      </c>
      <c r="C45" s="85"/>
      <c r="D45" s="85"/>
      <c r="E45" s="87"/>
    </row>
    <row r="46" spans="1:7" ht="25.35" customHeight="1" x14ac:dyDescent="0.25">
      <c r="A46" s="24"/>
      <c r="B46" s="40" t="s">
        <v>138</v>
      </c>
      <c r="C46" s="88"/>
      <c r="D46" s="88"/>
      <c r="E46" s="87"/>
    </row>
    <row r="47" spans="1:7" ht="26.45" customHeight="1" x14ac:dyDescent="0.25">
      <c r="A47" s="24"/>
      <c r="B47" s="11" t="s">
        <v>53</v>
      </c>
      <c r="C47" s="89"/>
      <c r="D47" s="89"/>
      <c r="E47" s="84"/>
    </row>
    <row r="48" spans="1:7" ht="18.2" customHeight="1" x14ac:dyDescent="0.25">
      <c r="A48" s="26">
        <v>26</v>
      </c>
      <c r="B48" s="80" t="s">
        <v>54</v>
      </c>
      <c r="C48" s="74"/>
      <c r="D48" s="74"/>
      <c r="E48" s="75"/>
    </row>
    <row r="49" spans="1:5" ht="19.5" customHeight="1" x14ac:dyDescent="0.25">
      <c r="A49" s="24"/>
      <c r="B49" s="24" t="s">
        <v>55</v>
      </c>
      <c r="C49" s="11" t="s">
        <v>45</v>
      </c>
      <c r="D49" s="81" t="s">
        <v>46</v>
      </c>
      <c r="E49" s="83">
        <f>D27/F2</f>
        <v>18.160811023622049</v>
      </c>
    </row>
    <row r="50" spans="1:5" ht="30.75" customHeight="1" x14ac:dyDescent="0.25">
      <c r="A50" s="24"/>
      <c r="B50" s="11" t="s">
        <v>56</v>
      </c>
      <c r="C50" s="11" t="s">
        <v>57</v>
      </c>
      <c r="D50" s="85"/>
      <c r="E50" s="87"/>
    </row>
    <row r="51" spans="1:5" ht="17.100000000000001" customHeight="1" x14ac:dyDescent="0.25">
      <c r="A51" s="24"/>
      <c r="B51" s="11" t="s">
        <v>58</v>
      </c>
      <c r="C51" s="11" t="s">
        <v>45</v>
      </c>
      <c r="D51" s="82"/>
      <c r="E51" s="84"/>
    </row>
    <row r="52" spans="1:5" ht="14.45" customHeight="1" x14ac:dyDescent="0.25">
      <c r="A52" s="26">
        <v>27</v>
      </c>
      <c r="B52" s="80" t="s">
        <v>59</v>
      </c>
      <c r="C52" s="74"/>
      <c r="D52" s="74"/>
      <c r="E52" s="75"/>
    </row>
    <row r="53" spans="1:5" ht="20.25" customHeight="1" x14ac:dyDescent="0.25">
      <c r="A53" s="24"/>
      <c r="B53" s="40" t="s">
        <v>142</v>
      </c>
      <c r="C53" s="11" t="s">
        <v>61</v>
      </c>
      <c r="D53" s="11" t="s">
        <v>46</v>
      </c>
      <c r="E53" s="83">
        <f>D28/F2</f>
        <v>6.1746757480314969</v>
      </c>
    </row>
    <row r="54" spans="1:5" ht="20.25" customHeight="1" x14ac:dyDescent="0.25">
      <c r="A54" s="24"/>
      <c r="B54" s="11" t="s">
        <v>62</v>
      </c>
      <c r="C54" s="11" t="s">
        <v>61</v>
      </c>
      <c r="D54" s="11" t="s">
        <v>46</v>
      </c>
      <c r="E54" s="87"/>
    </row>
    <row r="55" spans="1:5" ht="20.25" customHeight="1" x14ac:dyDescent="0.25">
      <c r="A55" s="24"/>
      <c r="B55" s="24" t="s">
        <v>63</v>
      </c>
      <c r="C55" s="11" t="s">
        <v>61</v>
      </c>
      <c r="D55" s="11" t="s">
        <v>46</v>
      </c>
      <c r="E55" s="84"/>
    </row>
    <row r="56" spans="1:5" ht="13.35" customHeight="1" x14ac:dyDescent="0.25">
      <c r="A56" s="26">
        <v>28</v>
      </c>
      <c r="B56" s="80" t="s">
        <v>64</v>
      </c>
      <c r="C56" s="74"/>
      <c r="D56" s="74"/>
      <c r="E56" s="75"/>
    </row>
    <row r="57" spans="1:5" ht="21.6" customHeight="1" x14ac:dyDescent="0.25">
      <c r="A57" s="24"/>
      <c r="B57" s="11" t="s">
        <v>65</v>
      </c>
      <c r="C57" s="81" t="s">
        <v>66</v>
      </c>
      <c r="D57" s="81" t="s">
        <v>46</v>
      </c>
      <c r="E57" s="83">
        <f>D29/F2</f>
        <v>5.9930676377952761</v>
      </c>
    </row>
    <row r="58" spans="1:5" ht="21.6" customHeight="1" x14ac:dyDescent="0.25">
      <c r="A58" s="24"/>
      <c r="B58" s="11" t="s">
        <v>67</v>
      </c>
      <c r="C58" s="82"/>
      <c r="D58" s="82"/>
      <c r="E58" s="84"/>
    </row>
    <row r="59" spans="1:5" ht="15" customHeight="1" x14ac:dyDescent="0.25">
      <c r="A59" s="27">
        <v>29</v>
      </c>
      <c r="B59" s="80" t="s">
        <v>68</v>
      </c>
      <c r="C59" s="74"/>
      <c r="D59" s="74"/>
      <c r="E59" s="75"/>
    </row>
    <row r="60" spans="1:5" ht="36.6" customHeight="1" x14ac:dyDescent="0.25">
      <c r="A60" s="24"/>
      <c r="B60" s="40" t="s">
        <v>140</v>
      </c>
      <c r="C60" s="11" t="s">
        <v>141</v>
      </c>
      <c r="D60" s="11" t="s">
        <v>46</v>
      </c>
      <c r="E60" s="28">
        <f>D30/F2</f>
        <v>5.9930676377952761</v>
      </c>
    </row>
    <row r="61" spans="1:5" ht="16.5" customHeight="1" x14ac:dyDescent="0.25">
      <c r="A61" s="27">
        <v>30</v>
      </c>
      <c r="B61" s="80" t="s">
        <v>71</v>
      </c>
      <c r="C61" s="74"/>
      <c r="D61" s="74"/>
      <c r="E61" s="75"/>
    </row>
    <row r="62" spans="1:5" ht="30.75" customHeight="1" x14ac:dyDescent="0.25">
      <c r="A62" s="24"/>
      <c r="B62" s="11" t="s">
        <v>72</v>
      </c>
      <c r="C62" s="81" t="s">
        <v>73</v>
      </c>
      <c r="D62" s="81" t="s">
        <v>74</v>
      </c>
      <c r="E62" s="83">
        <f>D31/F2</f>
        <v>15.618297480314961</v>
      </c>
    </row>
    <row r="63" spans="1:5" ht="22.7" customHeight="1" x14ac:dyDescent="0.25">
      <c r="A63" s="24"/>
      <c r="B63" s="11" t="s">
        <v>75</v>
      </c>
      <c r="C63" s="85"/>
      <c r="D63" s="85"/>
      <c r="E63" s="87"/>
    </row>
    <row r="64" spans="1:5" ht="22.7" customHeight="1" x14ac:dyDescent="0.25">
      <c r="A64" s="24"/>
      <c r="B64" s="11" t="s">
        <v>76</v>
      </c>
      <c r="C64" s="82"/>
      <c r="D64" s="85"/>
      <c r="E64" s="87"/>
    </row>
    <row r="65" spans="1:5" ht="22.7" customHeight="1" x14ac:dyDescent="0.25">
      <c r="A65" s="24"/>
      <c r="B65" s="11" t="s">
        <v>77</v>
      </c>
      <c r="C65" s="25" t="s">
        <v>78</v>
      </c>
      <c r="D65" s="85"/>
      <c r="E65" s="87"/>
    </row>
    <row r="66" spans="1:5" ht="29.45" customHeight="1" x14ac:dyDescent="0.25">
      <c r="A66" s="24"/>
      <c r="B66" s="11" t="s">
        <v>72</v>
      </c>
      <c r="C66" s="29" t="s">
        <v>79</v>
      </c>
      <c r="D66" s="82"/>
      <c r="E66" s="84"/>
    </row>
    <row r="67" spans="1:5" ht="16.5" customHeight="1" x14ac:dyDescent="0.25">
      <c r="A67" s="27">
        <v>31</v>
      </c>
      <c r="B67" s="80" t="s">
        <v>71</v>
      </c>
      <c r="C67" s="74"/>
      <c r="D67" s="74"/>
      <c r="E67" s="75"/>
    </row>
    <row r="68" spans="1:5" ht="17.100000000000001" customHeight="1" x14ac:dyDescent="0.25">
      <c r="A68" s="26">
        <v>31</v>
      </c>
      <c r="B68" s="80" t="s">
        <v>80</v>
      </c>
      <c r="C68" s="74"/>
      <c r="D68" s="74"/>
      <c r="E68" s="75"/>
    </row>
    <row r="69" spans="1:5" ht="15" customHeight="1" x14ac:dyDescent="0.25">
      <c r="A69" s="24"/>
      <c r="B69" s="11" t="s">
        <v>81</v>
      </c>
      <c r="C69" s="11" t="s">
        <v>82</v>
      </c>
      <c r="D69" s="81" t="s">
        <v>46</v>
      </c>
      <c r="E69" s="83">
        <f>D35/F2</f>
        <v>0.89247414173228334</v>
      </c>
    </row>
    <row r="70" spans="1:5" ht="16.5" customHeight="1" x14ac:dyDescent="0.25">
      <c r="A70" s="24"/>
      <c r="B70" s="11" t="s">
        <v>83</v>
      </c>
      <c r="C70" s="40" t="s">
        <v>147</v>
      </c>
      <c r="D70" s="82"/>
      <c r="E70" s="84"/>
    </row>
    <row r="71" spans="1:5" ht="16.5" customHeight="1" x14ac:dyDescent="0.25">
      <c r="A71" s="26">
        <v>32</v>
      </c>
      <c r="B71" s="80" t="s">
        <v>84</v>
      </c>
      <c r="C71" s="74"/>
      <c r="D71" s="74"/>
      <c r="E71" s="75"/>
    </row>
    <row r="72" spans="1:5" ht="22.7" customHeight="1" x14ac:dyDescent="0.25">
      <c r="A72" s="24"/>
      <c r="B72" s="11" t="s">
        <v>85</v>
      </c>
      <c r="C72" s="25" t="s">
        <v>86</v>
      </c>
      <c r="D72" s="81" t="s">
        <v>46</v>
      </c>
      <c r="E72" s="78">
        <f>D32/F2</f>
        <v>23.427446220472437</v>
      </c>
    </row>
    <row r="73" spans="1:5" ht="14.45" customHeight="1" x14ac:dyDescent="0.25">
      <c r="A73" s="24"/>
      <c r="B73" s="11" t="s">
        <v>87</v>
      </c>
      <c r="C73" s="25" t="s">
        <v>86</v>
      </c>
      <c r="D73" s="85"/>
      <c r="E73" s="79"/>
    </row>
    <row r="74" spans="1:5" ht="16.5" customHeight="1" x14ac:dyDescent="0.25">
      <c r="A74" s="24"/>
      <c r="B74" s="11" t="s">
        <v>88</v>
      </c>
      <c r="C74" s="25" t="s">
        <v>86</v>
      </c>
      <c r="D74" s="85"/>
      <c r="E74" s="79"/>
    </row>
    <row r="75" spans="1:5" ht="11.25" customHeight="1" x14ac:dyDescent="0.25">
      <c r="A75" s="24"/>
      <c r="B75" s="11" t="s">
        <v>89</v>
      </c>
      <c r="C75" s="25" t="s">
        <v>86</v>
      </c>
      <c r="D75" s="85"/>
      <c r="E75" s="79"/>
    </row>
    <row r="76" spans="1:5" ht="21.95" customHeight="1" x14ac:dyDescent="0.25">
      <c r="A76" s="24"/>
      <c r="B76" s="11" t="s">
        <v>90</v>
      </c>
      <c r="C76" s="25" t="s">
        <v>86</v>
      </c>
      <c r="D76" s="85"/>
      <c r="E76" s="79"/>
    </row>
    <row r="77" spans="1:5" ht="29.45" customHeight="1" x14ac:dyDescent="0.25">
      <c r="A77" s="24"/>
      <c r="B77" s="11" t="s">
        <v>91</v>
      </c>
      <c r="C77" s="25" t="s">
        <v>86</v>
      </c>
      <c r="D77" s="85"/>
      <c r="E77" s="79"/>
    </row>
    <row r="78" spans="1:5" ht="20.25" customHeight="1" x14ac:dyDescent="0.25">
      <c r="A78" s="24"/>
      <c r="B78" s="11" t="s">
        <v>92</v>
      </c>
      <c r="C78" s="25" t="s">
        <v>86</v>
      </c>
      <c r="D78" s="85"/>
      <c r="E78" s="79"/>
    </row>
    <row r="79" spans="1:5" ht="20.25" customHeight="1" x14ac:dyDescent="0.25">
      <c r="A79" s="24"/>
      <c r="B79" s="24" t="s">
        <v>93</v>
      </c>
      <c r="C79" s="25" t="s">
        <v>86</v>
      </c>
      <c r="D79" s="85"/>
      <c r="E79" s="79"/>
    </row>
    <row r="80" spans="1:5" ht="15" customHeight="1" x14ac:dyDescent="0.25">
      <c r="A80" s="24"/>
      <c r="B80" s="11" t="s">
        <v>94</v>
      </c>
      <c r="C80" s="25" t="s">
        <v>95</v>
      </c>
      <c r="D80" s="82"/>
      <c r="E80" s="86"/>
    </row>
    <row r="81" spans="1:8" s="6" customFormat="1" ht="12.6" customHeight="1" x14ac:dyDescent="0.25">
      <c r="A81" s="26">
        <v>37</v>
      </c>
      <c r="B81" s="73" t="s">
        <v>133</v>
      </c>
      <c r="C81" s="74"/>
      <c r="D81" s="74"/>
      <c r="E81" s="75"/>
      <c r="G81" s="1"/>
      <c r="H81" s="1"/>
    </row>
    <row r="82" spans="1:8" s="6" customFormat="1" ht="37.700000000000003" customHeight="1" x14ac:dyDescent="0.25">
      <c r="A82" s="24"/>
      <c r="B82" s="11" t="s">
        <v>134</v>
      </c>
      <c r="C82" s="25" t="s">
        <v>97</v>
      </c>
      <c r="D82" s="76" t="s">
        <v>96</v>
      </c>
      <c r="E82" s="78">
        <f>D34/F2</f>
        <v>5.3941272965879268</v>
      </c>
      <c r="G82" s="1"/>
      <c r="H82" s="1"/>
    </row>
    <row r="83" spans="1:8" s="6" customFormat="1" ht="23.25" customHeight="1" x14ac:dyDescent="0.25">
      <c r="A83" s="24"/>
      <c r="B83" s="40" t="s">
        <v>134</v>
      </c>
      <c r="C83" s="25" t="s">
        <v>98</v>
      </c>
      <c r="D83" s="77"/>
      <c r="E83" s="79"/>
      <c r="G83" s="1"/>
      <c r="H83" s="1"/>
    </row>
    <row r="84" spans="1:8" s="6" customFormat="1" ht="9.75" customHeight="1" x14ac:dyDescent="0.25">
      <c r="A84" s="26">
        <v>38</v>
      </c>
      <c r="B84" s="80" t="s">
        <v>99</v>
      </c>
      <c r="C84" s="74"/>
      <c r="D84" s="74"/>
      <c r="E84" s="75"/>
      <c r="G84" s="1"/>
      <c r="H84" s="1"/>
    </row>
    <row r="85" spans="1:8" s="6" customFormat="1" ht="14.25" customHeight="1" x14ac:dyDescent="0.25">
      <c r="A85" s="24"/>
      <c r="B85" s="11" t="s">
        <v>100</v>
      </c>
      <c r="C85" s="11" t="s">
        <v>101</v>
      </c>
      <c r="D85" s="65">
        <v>0</v>
      </c>
      <c r="E85" s="66"/>
      <c r="G85" s="1"/>
      <c r="H85" s="1"/>
    </row>
    <row r="86" spans="1:8" s="6" customFormat="1" ht="14.25" customHeight="1" x14ac:dyDescent="0.25">
      <c r="A86" s="24"/>
      <c r="B86" s="11" t="s">
        <v>102</v>
      </c>
      <c r="C86" s="11" t="s">
        <v>101</v>
      </c>
      <c r="D86" s="65">
        <v>0</v>
      </c>
      <c r="E86" s="66"/>
      <c r="G86" s="1"/>
      <c r="H86" s="1"/>
    </row>
    <row r="87" spans="1:8" s="6" customFormat="1" ht="14.25" customHeight="1" x14ac:dyDescent="0.25">
      <c r="A87" s="24"/>
      <c r="B87" s="11" t="s">
        <v>103</v>
      </c>
      <c r="C87" s="11" t="s">
        <v>101</v>
      </c>
      <c r="D87" s="65">
        <v>0</v>
      </c>
      <c r="E87" s="66"/>
      <c r="G87" s="1"/>
      <c r="H87" s="1"/>
    </row>
    <row r="88" spans="1:8" s="6" customFormat="1" ht="14.25" customHeight="1" x14ac:dyDescent="0.25">
      <c r="A88" s="49"/>
      <c r="B88" s="11" t="s">
        <v>104</v>
      </c>
      <c r="C88" s="11" t="s">
        <v>7</v>
      </c>
      <c r="D88" s="65">
        <v>0</v>
      </c>
      <c r="E88" s="66"/>
      <c r="G88" s="1"/>
      <c r="H88" s="1"/>
    </row>
    <row r="89" spans="1:8" s="6" customFormat="1" ht="16.5" customHeight="1" x14ac:dyDescent="0.25">
      <c r="A89" s="67" t="s">
        <v>105</v>
      </c>
      <c r="B89" s="68"/>
      <c r="C89" s="68"/>
      <c r="D89" s="68"/>
      <c r="E89" s="69"/>
      <c r="G89" s="1"/>
      <c r="H89" s="1"/>
    </row>
    <row r="90" spans="1:8" s="6" customFormat="1" ht="16.5" customHeight="1" x14ac:dyDescent="0.25">
      <c r="A90" s="31">
        <v>1</v>
      </c>
      <c r="B90" s="21" t="s">
        <v>106</v>
      </c>
      <c r="C90" s="21" t="s">
        <v>107</v>
      </c>
      <c r="D90" s="48">
        <v>0</v>
      </c>
      <c r="E90" s="33"/>
      <c r="G90" s="1"/>
      <c r="H90" s="1"/>
    </row>
    <row r="91" spans="1:8" s="6" customFormat="1" ht="16.5" customHeight="1" x14ac:dyDescent="0.25">
      <c r="A91" s="31">
        <v>2</v>
      </c>
      <c r="B91" s="21" t="s">
        <v>108</v>
      </c>
      <c r="C91" s="21" t="s">
        <v>107</v>
      </c>
      <c r="D91" s="48">
        <v>0</v>
      </c>
      <c r="E91" s="33"/>
      <c r="G91" s="1"/>
      <c r="H91" s="1"/>
    </row>
    <row r="92" spans="1:8" s="6" customFormat="1" ht="16.5" customHeight="1" x14ac:dyDescent="0.25">
      <c r="A92" s="31">
        <v>3</v>
      </c>
      <c r="B92" s="21" t="s">
        <v>109</v>
      </c>
      <c r="C92" s="21" t="s">
        <v>107</v>
      </c>
      <c r="D92" s="34"/>
      <c r="E92" s="33"/>
      <c r="G92" s="1"/>
      <c r="H92" s="1"/>
    </row>
    <row r="93" spans="1:8" s="6" customFormat="1" ht="16.5" customHeight="1" x14ac:dyDescent="0.25">
      <c r="A93" s="31">
        <v>4</v>
      </c>
      <c r="B93" s="21" t="s">
        <v>110</v>
      </c>
      <c r="C93" s="21" t="s">
        <v>107</v>
      </c>
      <c r="D93" s="48" t="s">
        <v>111</v>
      </c>
      <c r="E93" s="33"/>
      <c r="G93" s="1"/>
      <c r="H93" s="1"/>
    </row>
    <row r="94" spans="1:8" s="6" customFormat="1" ht="16.5" customHeight="1" x14ac:dyDescent="0.25">
      <c r="A94" s="31">
        <v>5</v>
      </c>
      <c r="B94" s="21" t="s">
        <v>112</v>
      </c>
      <c r="C94" s="21" t="s">
        <v>107</v>
      </c>
      <c r="D94" s="48" t="s">
        <v>111</v>
      </c>
      <c r="E94" s="33"/>
      <c r="G94" s="1"/>
      <c r="H94" s="1"/>
    </row>
    <row r="95" spans="1:8" s="6" customFormat="1" ht="16.5" customHeight="1" x14ac:dyDescent="0.25">
      <c r="A95" s="31">
        <v>6</v>
      </c>
      <c r="B95" s="21" t="s">
        <v>113</v>
      </c>
      <c r="C95" s="21" t="s">
        <v>107</v>
      </c>
      <c r="D95" s="34"/>
      <c r="E95" s="33"/>
      <c r="G95" s="1"/>
      <c r="H95" s="1"/>
    </row>
    <row r="96" spans="1:8" s="6" customFormat="1" ht="16.5" customHeight="1" x14ac:dyDescent="0.25">
      <c r="A96" s="67" t="s">
        <v>114</v>
      </c>
      <c r="B96" s="68"/>
      <c r="C96" s="68"/>
      <c r="D96" s="68"/>
      <c r="E96" s="69"/>
      <c r="G96" s="1"/>
      <c r="H96" s="1"/>
    </row>
    <row r="97" spans="1:8" s="6" customFormat="1" ht="16.5" customHeight="1" x14ac:dyDescent="0.25">
      <c r="A97" s="31">
        <v>1</v>
      </c>
      <c r="B97" s="21" t="s">
        <v>115</v>
      </c>
      <c r="C97" s="21" t="s">
        <v>116</v>
      </c>
      <c r="D97" s="48">
        <v>0</v>
      </c>
      <c r="E97" s="33"/>
      <c r="G97" s="1"/>
      <c r="H97" s="1"/>
    </row>
    <row r="98" spans="1:8" s="6" customFormat="1" ht="16.5" customHeight="1" x14ac:dyDescent="0.25">
      <c r="A98" s="31">
        <v>2</v>
      </c>
      <c r="B98" s="21" t="s">
        <v>117</v>
      </c>
      <c r="C98" s="21" t="s">
        <v>116</v>
      </c>
      <c r="D98" s="48">
        <v>0</v>
      </c>
      <c r="E98" s="33"/>
      <c r="G98" s="1"/>
      <c r="H98" s="1"/>
    </row>
    <row r="99" spans="1:8" s="6" customFormat="1" ht="16.5" customHeight="1" x14ac:dyDescent="0.25">
      <c r="A99" s="31">
        <v>3</v>
      </c>
      <c r="B99" s="21" t="s">
        <v>118</v>
      </c>
      <c r="C99" s="21" t="s">
        <v>116</v>
      </c>
      <c r="D99" s="48" t="s">
        <v>111</v>
      </c>
      <c r="E99" s="33"/>
      <c r="G99" s="1"/>
      <c r="H99" s="1"/>
    </row>
    <row r="100" spans="1:8" s="6" customFormat="1" ht="16.5" customHeight="1" x14ac:dyDescent="0.25">
      <c r="A100" s="31">
        <v>4</v>
      </c>
      <c r="B100" s="21" t="s">
        <v>119</v>
      </c>
      <c r="C100" s="21" t="s">
        <v>107</v>
      </c>
      <c r="D100" s="48">
        <v>0</v>
      </c>
      <c r="E100" s="33"/>
      <c r="G100" s="1"/>
      <c r="H100" s="1"/>
    </row>
    <row r="101" spans="1:8" s="6" customFormat="1" ht="16.5" customHeight="1" x14ac:dyDescent="0.25">
      <c r="A101" s="70" t="s">
        <v>120</v>
      </c>
      <c r="B101" s="71"/>
      <c r="C101" s="71"/>
      <c r="D101" s="71"/>
      <c r="E101" s="72"/>
      <c r="G101" s="1"/>
      <c r="H101" s="1"/>
    </row>
    <row r="102" spans="1:8" s="6" customFormat="1" ht="16.5" customHeight="1" x14ac:dyDescent="0.25">
      <c r="A102" s="31">
        <v>1</v>
      </c>
      <c r="B102" s="21" t="s">
        <v>121</v>
      </c>
      <c r="C102" s="21" t="s">
        <v>116</v>
      </c>
      <c r="D102" s="50"/>
      <c r="E102" s="33"/>
      <c r="G102" s="1"/>
      <c r="H102" s="1"/>
    </row>
    <row r="103" spans="1:8" s="6" customFormat="1" ht="16.5" customHeight="1" x14ac:dyDescent="0.25">
      <c r="A103" s="31">
        <v>2</v>
      </c>
      <c r="B103" s="21" t="s">
        <v>122</v>
      </c>
      <c r="C103" s="21" t="s">
        <v>116</v>
      </c>
      <c r="D103" s="50"/>
      <c r="E103" s="33"/>
      <c r="G103" s="1"/>
      <c r="H103" s="1"/>
    </row>
    <row r="104" spans="1:8" s="6" customFormat="1" ht="24.75" customHeight="1" x14ac:dyDescent="0.25">
      <c r="A104" s="31">
        <v>3</v>
      </c>
      <c r="B104" s="21" t="s">
        <v>123</v>
      </c>
      <c r="C104" s="21" t="s">
        <v>107</v>
      </c>
      <c r="D104" s="50"/>
      <c r="E104" s="33"/>
      <c r="G104" s="1"/>
      <c r="H104" s="1"/>
    </row>
    <row r="105" spans="1:8" ht="16.5" customHeight="1" x14ac:dyDescent="0.25">
      <c r="A105" s="47"/>
      <c r="B105" s="36"/>
      <c r="C105" s="36"/>
      <c r="D105" s="37"/>
      <c r="E105" s="37"/>
    </row>
    <row r="106" spans="1:8" ht="16.5" customHeight="1" x14ac:dyDescent="0.25">
      <c r="A106" s="61" t="s">
        <v>136</v>
      </c>
      <c r="B106" s="62"/>
      <c r="C106" s="62"/>
      <c r="D106" s="62"/>
      <c r="E106" s="62"/>
      <c r="F106" s="62"/>
    </row>
    <row r="107" spans="1:8" ht="16.5" customHeight="1" x14ac:dyDescent="0.25">
      <c r="A107" s="47"/>
      <c r="B107" s="36"/>
      <c r="C107" s="36"/>
      <c r="D107" s="37"/>
      <c r="E107" s="37"/>
    </row>
    <row r="108" spans="1:8" ht="16.5" customHeight="1" x14ac:dyDescent="0.25">
      <c r="A108" s="61" t="s">
        <v>135</v>
      </c>
      <c r="B108" s="62"/>
      <c r="C108" s="62"/>
      <c r="D108" s="62"/>
      <c r="E108" s="62"/>
      <c r="F108" s="62"/>
    </row>
    <row r="109" spans="1:8" ht="16.5" customHeight="1" x14ac:dyDescent="0.25">
      <c r="A109" s="47"/>
      <c r="B109" s="36"/>
      <c r="C109" s="36"/>
      <c r="D109" s="37"/>
      <c r="E109" s="37"/>
    </row>
    <row r="110" spans="1:8" ht="16.5" customHeight="1" x14ac:dyDescent="0.25">
      <c r="A110" s="47"/>
      <c r="B110" s="36"/>
      <c r="C110" s="36"/>
      <c r="D110" s="37"/>
      <c r="E110" s="37"/>
    </row>
    <row r="111" spans="1:8" ht="16.5" customHeight="1" x14ac:dyDescent="0.25">
      <c r="A111" s="47"/>
      <c r="B111" s="36"/>
      <c r="C111" s="36"/>
      <c r="D111" s="37"/>
      <c r="E111" s="37"/>
    </row>
    <row r="112" spans="1:8" ht="16.5" customHeight="1" x14ac:dyDescent="0.25">
      <c r="A112" s="47"/>
      <c r="B112" s="36"/>
      <c r="C112" s="36"/>
      <c r="D112" s="37"/>
      <c r="E112" s="37"/>
    </row>
    <row r="113" spans="1:8" ht="16.5" customHeight="1" x14ac:dyDescent="0.25">
      <c r="A113" s="47"/>
      <c r="B113" s="36"/>
      <c r="C113" s="36"/>
      <c r="D113" s="37"/>
      <c r="E113" s="37"/>
    </row>
    <row r="114" spans="1:8" ht="16.5" customHeight="1" x14ac:dyDescent="0.25">
      <c r="A114" s="47"/>
      <c r="B114" s="36"/>
      <c r="C114" s="36"/>
      <c r="D114" s="37"/>
      <c r="E114" s="37"/>
    </row>
    <row r="115" spans="1:8" ht="16.5" customHeight="1" x14ac:dyDescent="0.25">
      <c r="A115" s="47"/>
      <c r="B115" s="36"/>
      <c r="C115" s="36"/>
      <c r="D115" s="37"/>
      <c r="E115" s="37"/>
    </row>
    <row r="116" spans="1:8" ht="16.5" customHeight="1" x14ac:dyDescent="0.25">
      <c r="A116" s="47"/>
      <c r="B116" s="36"/>
      <c r="C116" s="36"/>
      <c r="D116" s="37"/>
      <c r="E116" s="37"/>
    </row>
    <row r="117" spans="1:8" ht="16.5" customHeight="1" x14ac:dyDescent="0.25">
      <c r="A117" s="47"/>
      <c r="B117" s="36"/>
      <c r="C117" s="36"/>
      <c r="D117" s="37"/>
      <c r="E117" s="37"/>
    </row>
    <row r="118" spans="1:8" ht="16.5" customHeight="1" x14ac:dyDescent="0.25">
      <c r="A118" s="47"/>
      <c r="B118" s="36"/>
      <c r="C118" s="36"/>
      <c r="D118" s="37"/>
      <c r="E118" s="37"/>
    </row>
    <row r="119" spans="1:8" ht="16.5" customHeight="1" x14ac:dyDescent="0.25">
      <c r="A119" s="47"/>
      <c r="B119" s="36"/>
      <c r="C119" s="36"/>
      <c r="D119" s="37"/>
      <c r="E119" s="37"/>
    </row>
    <row r="120" spans="1:8" ht="16.5" customHeight="1" x14ac:dyDescent="0.25">
      <c r="A120" s="47"/>
      <c r="B120" s="36"/>
      <c r="C120" s="36"/>
      <c r="D120" s="37"/>
      <c r="E120" s="37"/>
    </row>
    <row r="121" spans="1:8" s="6" customFormat="1" ht="16.5" customHeight="1" x14ac:dyDescent="0.25">
      <c r="A121" s="47"/>
      <c r="B121" s="36"/>
      <c r="C121" s="36"/>
      <c r="D121" s="37"/>
      <c r="E121" s="37"/>
      <c r="G121" s="1"/>
      <c r="H121" s="1"/>
    </row>
    <row r="122" spans="1:8" s="6" customFormat="1" ht="16.5" customHeight="1" x14ac:dyDescent="0.25">
      <c r="A122" s="47"/>
      <c r="B122" s="36"/>
      <c r="C122" s="36"/>
      <c r="D122" s="37"/>
      <c r="E122" s="37"/>
      <c r="G122" s="1"/>
      <c r="H122" s="1"/>
    </row>
    <row r="123" spans="1:8" s="6" customFormat="1" ht="16.5" customHeight="1" x14ac:dyDescent="0.25">
      <c r="A123" s="47"/>
      <c r="B123" s="36"/>
      <c r="C123" s="36"/>
      <c r="D123" s="37"/>
      <c r="E123" s="37"/>
      <c r="G123" s="1"/>
      <c r="H123" s="1"/>
    </row>
    <row r="124" spans="1:8" s="6" customFormat="1" ht="16.5" customHeight="1" x14ac:dyDescent="0.25">
      <c r="A124" s="47"/>
      <c r="B124" s="36"/>
      <c r="C124" s="36"/>
      <c r="D124" s="37"/>
      <c r="E124" s="37"/>
      <c r="G124" s="1"/>
      <c r="H124" s="1"/>
    </row>
    <row r="125" spans="1:8" s="6" customFormat="1" ht="16.5" customHeight="1" x14ac:dyDescent="0.25">
      <c r="A125" s="47"/>
      <c r="B125" s="36"/>
      <c r="C125" s="36"/>
      <c r="D125" s="37"/>
      <c r="E125" s="37"/>
      <c r="G125" s="1"/>
      <c r="H125" s="1"/>
    </row>
    <row r="126" spans="1:8" s="6" customFormat="1" ht="16.5" customHeight="1" x14ac:dyDescent="0.25">
      <c r="A126" s="47"/>
      <c r="B126" s="36"/>
      <c r="C126" s="36"/>
      <c r="D126" s="37"/>
      <c r="E126" s="37"/>
      <c r="G126" s="1"/>
      <c r="H126" s="1"/>
    </row>
    <row r="127" spans="1:8" s="6" customFormat="1" ht="16.5" customHeight="1" x14ac:dyDescent="0.25">
      <c r="A127" s="47"/>
      <c r="B127" s="36"/>
      <c r="C127" s="36"/>
      <c r="D127" s="37"/>
      <c r="E127" s="37"/>
      <c r="G127" s="1"/>
      <c r="H127" s="1"/>
    </row>
    <row r="128" spans="1:8" s="6" customFormat="1" ht="16.5" customHeight="1" x14ac:dyDescent="0.25">
      <c r="A128" s="47"/>
      <c r="B128" s="36"/>
      <c r="C128" s="36"/>
      <c r="D128" s="37"/>
      <c r="E128" s="37"/>
      <c r="G128" s="1"/>
      <c r="H128" s="1"/>
    </row>
    <row r="129" spans="1:8" s="6" customFormat="1" ht="16.5" customHeight="1" x14ac:dyDescent="0.25">
      <c r="A129" s="47"/>
      <c r="B129" s="36"/>
      <c r="C129" s="36"/>
      <c r="D129" s="37"/>
      <c r="E129" s="37"/>
      <c r="G129" s="1"/>
      <c r="H129" s="1"/>
    </row>
    <row r="130" spans="1:8" s="6" customFormat="1" ht="16.5" customHeight="1" x14ac:dyDescent="0.25">
      <c r="A130" s="47"/>
      <c r="B130" s="36"/>
      <c r="C130" s="36"/>
      <c r="D130" s="37"/>
      <c r="E130" s="37"/>
      <c r="G130" s="1"/>
      <c r="H130" s="1"/>
    </row>
    <row r="131" spans="1:8" s="6" customFormat="1" ht="16.5" customHeight="1" x14ac:dyDescent="0.25">
      <c r="A131" s="47"/>
      <c r="B131" s="36"/>
      <c r="C131" s="36"/>
      <c r="D131" s="37"/>
      <c r="E131" s="37"/>
      <c r="G131" s="1"/>
      <c r="H131" s="1"/>
    </row>
    <row r="132" spans="1:8" s="6" customFormat="1" ht="16.5" customHeight="1" x14ac:dyDescent="0.25">
      <c r="A132" s="47"/>
      <c r="B132" s="36"/>
      <c r="C132" s="36"/>
      <c r="D132" s="37"/>
      <c r="E132" s="37"/>
      <c r="G132" s="1"/>
      <c r="H132" s="1"/>
    </row>
    <row r="133" spans="1:8" s="6" customFormat="1" ht="16.5" customHeight="1" x14ac:dyDescent="0.25">
      <c r="A133" s="47"/>
      <c r="B133" s="36"/>
      <c r="C133" s="36"/>
      <c r="D133" s="37"/>
      <c r="E133" s="37"/>
      <c r="G133" s="1"/>
      <c r="H133" s="1"/>
    </row>
    <row r="134" spans="1:8" s="6" customFormat="1" ht="9.75" customHeight="1" x14ac:dyDescent="0.25">
      <c r="A134" s="1"/>
      <c r="B134" s="1"/>
      <c r="C134" s="1"/>
      <c r="D134" s="1"/>
      <c r="E134" s="1"/>
      <c r="G134" s="1"/>
      <c r="H134" s="1"/>
    </row>
    <row r="135" spans="1:8" s="6" customFormat="1" x14ac:dyDescent="0.25">
      <c r="A135" s="1"/>
      <c r="B135" s="1"/>
      <c r="C135" s="1"/>
      <c r="D135" s="1"/>
      <c r="E135" s="38"/>
      <c r="G135" s="1"/>
      <c r="H135" s="1"/>
    </row>
  </sheetData>
  <mergeCells count="78">
    <mergeCell ref="A108:F108"/>
    <mergeCell ref="D87:E87"/>
    <mergeCell ref="D88:E88"/>
    <mergeCell ref="A89:E89"/>
    <mergeCell ref="A96:E96"/>
    <mergeCell ref="A101:E101"/>
    <mergeCell ref="A106:F106"/>
    <mergeCell ref="D86:E86"/>
    <mergeCell ref="B67:E67"/>
    <mergeCell ref="B68:E68"/>
    <mergeCell ref="D69:D70"/>
    <mergeCell ref="E69:E70"/>
    <mergeCell ref="B71:E71"/>
    <mergeCell ref="D72:D80"/>
    <mergeCell ref="E72:E80"/>
    <mergeCell ref="B81:E81"/>
    <mergeCell ref="D82:D83"/>
    <mergeCell ref="E82:E83"/>
    <mergeCell ref="B84:E84"/>
    <mergeCell ref="D85:E85"/>
    <mergeCell ref="C62:C64"/>
    <mergeCell ref="D62:D66"/>
    <mergeCell ref="E62:E66"/>
    <mergeCell ref="B48:E48"/>
    <mergeCell ref="D49:D51"/>
    <mergeCell ref="E49:E51"/>
    <mergeCell ref="B52:E52"/>
    <mergeCell ref="E53:E55"/>
    <mergeCell ref="B56:E56"/>
    <mergeCell ref="C57:C58"/>
    <mergeCell ref="D57:D58"/>
    <mergeCell ref="E57:E58"/>
    <mergeCell ref="B59:E59"/>
    <mergeCell ref="B61:E61"/>
    <mergeCell ref="B39:E39"/>
    <mergeCell ref="C40:C45"/>
    <mergeCell ref="D40:D45"/>
    <mergeCell ref="E40:E47"/>
    <mergeCell ref="C46:C47"/>
    <mergeCell ref="D46:D47"/>
    <mergeCell ref="A37:E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A36:C36"/>
    <mergeCell ref="A25:C25"/>
    <mergeCell ref="D25:E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E24"/>
    <mergeCell ref="B13:C13"/>
    <mergeCell ref="A1:F1"/>
    <mergeCell ref="A3:E3"/>
    <mergeCell ref="B4:C4"/>
    <mergeCell ref="B5:C5"/>
    <mergeCell ref="B6:C6"/>
    <mergeCell ref="A7:E7"/>
    <mergeCell ref="B2:C2"/>
    <mergeCell ref="B8:C8"/>
    <mergeCell ref="B9:C9"/>
    <mergeCell ref="B10:C10"/>
    <mergeCell ref="B11:C11"/>
    <mergeCell ref="B12:C12"/>
  </mergeCells>
  <pageMargins left="0.7" right="0.7" top="0.75" bottom="0.75" header="0.3" footer="0.3"/>
  <pageSetup paperSize="9" scale="79" orientation="portrait" r:id="rId1"/>
  <rowBreaks count="1" manualBreakCount="1">
    <brk id="106" max="4" man="1"/>
  </rowBreaks>
  <colBreaks count="1" manualBreakCount="1">
    <brk id="5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AA2C4-796D-4683-A9B3-66BEA59AB844}">
  <sheetPr>
    <tabColor rgb="FF00B050"/>
  </sheetPr>
  <dimension ref="A1:I135"/>
  <sheetViews>
    <sheetView tabSelected="1" zoomScale="110" zoomScaleNormal="110" workbookViewId="0">
      <selection activeCell="H16" sqref="H15:H16"/>
    </sheetView>
  </sheetViews>
  <sheetFormatPr defaultRowHeight="12.75" x14ac:dyDescent="0.25"/>
  <cols>
    <col min="1" max="1" width="6.42578125" style="1" customWidth="1"/>
    <col min="2" max="2" width="46.7109375" style="1" customWidth="1"/>
    <col min="3" max="3" width="22.7109375" style="1" customWidth="1"/>
    <col min="4" max="4" width="19.42578125" style="1" customWidth="1"/>
    <col min="5" max="5" width="14.7109375" style="1" customWidth="1"/>
    <col min="6" max="6" width="12.28515625" style="6" customWidth="1"/>
    <col min="7" max="7" width="11.5703125" style="1" customWidth="1"/>
    <col min="8" max="8" width="8.7109375" style="1" bestFit="1" customWidth="1"/>
    <col min="9" max="16384" width="9.140625" style="1"/>
  </cols>
  <sheetData>
    <row r="1" spans="1:6" ht="29.25" customHeight="1" x14ac:dyDescent="0.25">
      <c r="A1" s="61" t="s">
        <v>124</v>
      </c>
      <c r="B1" s="107"/>
      <c r="C1" s="107"/>
      <c r="D1" s="107"/>
      <c r="E1" s="107"/>
      <c r="F1" s="107"/>
    </row>
    <row r="2" spans="1:6" x14ac:dyDescent="0.25">
      <c r="A2" s="56"/>
      <c r="B2" s="3" t="s">
        <v>178</v>
      </c>
      <c r="C2" s="60"/>
      <c r="D2" s="60"/>
      <c r="E2" s="60"/>
      <c r="F2" s="5">
        <v>704.9</v>
      </c>
    </row>
    <row r="3" spans="1:6" ht="12" customHeight="1" x14ac:dyDescent="0.25">
      <c r="A3" s="95" t="s">
        <v>0</v>
      </c>
      <c r="B3" s="96"/>
      <c r="C3" s="96"/>
      <c r="D3" s="96"/>
      <c r="E3" s="97"/>
    </row>
    <row r="4" spans="1:6" ht="12.6" customHeight="1" x14ac:dyDescent="0.25">
      <c r="A4" s="7">
        <v>1</v>
      </c>
      <c r="B4" s="100" t="s">
        <v>1</v>
      </c>
      <c r="C4" s="101"/>
      <c r="D4" s="8" t="s">
        <v>127</v>
      </c>
      <c r="E4" s="9"/>
    </row>
    <row r="5" spans="1:6" ht="11.25" customHeight="1" x14ac:dyDescent="0.25">
      <c r="A5" s="7">
        <v>2</v>
      </c>
      <c r="B5" s="100" t="s">
        <v>3</v>
      </c>
      <c r="C5" s="101"/>
      <c r="D5" s="8" t="s">
        <v>126</v>
      </c>
      <c r="E5" s="39" t="s">
        <v>129</v>
      </c>
    </row>
    <row r="6" spans="1:6" ht="9.75" customHeight="1" x14ac:dyDescent="0.25">
      <c r="A6" s="7">
        <v>3</v>
      </c>
      <c r="B6" s="100" t="s">
        <v>4</v>
      </c>
      <c r="C6" s="101"/>
      <c r="D6" s="8" t="s">
        <v>128</v>
      </c>
      <c r="E6" s="9" t="s">
        <v>2</v>
      </c>
    </row>
    <row r="7" spans="1:6" ht="19.5" customHeight="1" x14ac:dyDescent="0.25">
      <c r="A7" s="95" t="s">
        <v>5</v>
      </c>
      <c r="B7" s="96"/>
      <c r="C7" s="96"/>
      <c r="D7" s="96"/>
      <c r="E7" s="97"/>
    </row>
    <row r="8" spans="1:6" ht="9.75" customHeight="1" x14ac:dyDescent="0.25">
      <c r="A8" s="7">
        <v>4</v>
      </c>
      <c r="B8" s="100" t="s">
        <v>6</v>
      </c>
      <c r="C8" s="101"/>
      <c r="D8" s="10">
        <v>0</v>
      </c>
      <c r="E8" s="11" t="s">
        <v>7</v>
      </c>
    </row>
    <row r="9" spans="1:6" ht="9.75" customHeight="1" x14ac:dyDescent="0.25">
      <c r="A9" s="7">
        <v>5</v>
      </c>
      <c r="B9" s="100" t="s">
        <v>8</v>
      </c>
      <c r="C9" s="101"/>
      <c r="D9" s="10">
        <v>0</v>
      </c>
      <c r="E9" s="12" t="s">
        <v>9</v>
      </c>
    </row>
    <row r="10" spans="1:6" ht="9.75" customHeight="1" x14ac:dyDescent="0.25">
      <c r="A10" s="7">
        <v>6</v>
      </c>
      <c r="B10" s="100" t="s">
        <v>10</v>
      </c>
      <c r="C10" s="101"/>
      <c r="D10" s="13">
        <v>18793.46</v>
      </c>
      <c r="E10" s="12" t="s">
        <v>9</v>
      </c>
    </row>
    <row r="11" spans="1:6" ht="9.75" customHeight="1" x14ac:dyDescent="0.25">
      <c r="A11" s="14">
        <v>7</v>
      </c>
      <c r="B11" s="92" t="s">
        <v>11</v>
      </c>
      <c r="C11" s="94"/>
      <c r="D11" s="15">
        <v>91439.76</v>
      </c>
      <c r="E11" s="9" t="s">
        <v>12</v>
      </c>
    </row>
    <row r="12" spans="1:6" ht="9.75" customHeight="1" x14ac:dyDescent="0.25">
      <c r="A12" s="7">
        <v>9</v>
      </c>
      <c r="B12" s="100" t="s">
        <v>132</v>
      </c>
      <c r="C12" s="101"/>
      <c r="D12" s="16">
        <f>D11-D13</f>
        <v>78638.193599999999</v>
      </c>
      <c r="E12" s="12" t="s">
        <v>9</v>
      </c>
    </row>
    <row r="13" spans="1:6" ht="9.75" customHeight="1" x14ac:dyDescent="0.25">
      <c r="A13" s="7">
        <v>10</v>
      </c>
      <c r="B13" s="100" t="s">
        <v>13</v>
      </c>
      <c r="C13" s="101"/>
      <c r="D13" s="16">
        <f>D11*14%</f>
        <v>12801.5664</v>
      </c>
      <c r="E13" s="12" t="s">
        <v>9</v>
      </c>
    </row>
    <row r="14" spans="1:6" ht="9.75" customHeight="1" x14ac:dyDescent="0.25">
      <c r="A14" s="14">
        <v>11</v>
      </c>
      <c r="B14" s="92" t="s">
        <v>14</v>
      </c>
      <c r="C14" s="94"/>
      <c r="D14" s="15">
        <v>94648.1</v>
      </c>
      <c r="E14" s="9" t="s">
        <v>12</v>
      </c>
    </row>
    <row r="15" spans="1:6" ht="9.75" customHeight="1" x14ac:dyDescent="0.25">
      <c r="A15" s="7">
        <v>12</v>
      </c>
      <c r="B15" s="100" t="s">
        <v>15</v>
      </c>
      <c r="C15" s="101"/>
      <c r="D15" s="17">
        <f>D14</f>
        <v>94648.1</v>
      </c>
      <c r="E15" s="12" t="s">
        <v>9</v>
      </c>
    </row>
    <row r="16" spans="1:6" ht="9.75" customHeight="1" x14ac:dyDescent="0.25">
      <c r="A16" s="7">
        <v>13</v>
      </c>
      <c r="B16" s="100" t="s">
        <v>16</v>
      </c>
      <c r="C16" s="101"/>
      <c r="D16" s="10">
        <v>0</v>
      </c>
      <c r="E16" s="12" t="s">
        <v>9</v>
      </c>
    </row>
    <row r="17" spans="1:9" ht="9.75" customHeight="1" x14ac:dyDescent="0.25">
      <c r="A17" s="7">
        <v>14</v>
      </c>
      <c r="B17" s="100" t="s">
        <v>17</v>
      </c>
      <c r="C17" s="101"/>
      <c r="D17" s="10">
        <v>0</v>
      </c>
      <c r="E17" s="12" t="s">
        <v>9</v>
      </c>
    </row>
    <row r="18" spans="1:9" ht="9.75" customHeight="1" x14ac:dyDescent="0.25">
      <c r="A18" s="7">
        <v>15</v>
      </c>
      <c r="B18" s="100" t="s">
        <v>18</v>
      </c>
      <c r="C18" s="101"/>
      <c r="D18" s="10">
        <v>0</v>
      </c>
      <c r="E18" s="12" t="s">
        <v>9</v>
      </c>
    </row>
    <row r="19" spans="1:9" ht="9.75" customHeight="1" x14ac:dyDescent="0.25">
      <c r="A19" s="7">
        <v>16</v>
      </c>
      <c r="B19" s="100" t="s">
        <v>19</v>
      </c>
      <c r="C19" s="101"/>
      <c r="D19" s="10">
        <v>0</v>
      </c>
      <c r="E19" s="12" t="s">
        <v>9</v>
      </c>
    </row>
    <row r="20" spans="1:9" ht="9.75" customHeight="1" x14ac:dyDescent="0.25">
      <c r="A20" s="14">
        <v>17</v>
      </c>
      <c r="B20" s="92" t="s">
        <v>20</v>
      </c>
      <c r="C20" s="94"/>
      <c r="D20" s="18">
        <f>D10+D11-D15</f>
        <v>15585.119999999995</v>
      </c>
      <c r="E20" s="9" t="s">
        <v>12</v>
      </c>
    </row>
    <row r="21" spans="1:9" ht="9.75" customHeight="1" x14ac:dyDescent="0.25">
      <c r="A21" s="7">
        <v>18</v>
      </c>
      <c r="B21" s="100" t="s">
        <v>21</v>
      </c>
      <c r="C21" s="101"/>
      <c r="D21" s="12" t="s">
        <v>22</v>
      </c>
      <c r="E21" s="12" t="s">
        <v>9</v>
      </c>
    </row>
    <row r="22" spans="1:9" ht="9.75" customHeight="1" x14ac:dyDescent="0.25">
      <c r="A22" s="7">
        <v>19</v>
      </c>
      <c r="B22" s="100" t="s">
        <v>23</v>
      </c>
      <c r="C22" s="101"/>
      <c r="D22" s="12" t="s">
        <v>22</v>
      </c>
      <c r="E22" s="12" t="s">
        <v>9</v>
      </c>
    </row>
    <row r="23" spans="1:9" ht="13.7" customHeight="1" x14ac:dyDescent="0.25">
      <c r="A23" s="7">
        <v>20</v>
      </c>
      <c r="B23" s="100" t="s">
        <v>24</v>
      </c>
      <c r="C23" s="101"/>
      <c r="D23" s="17">
        <f>D20</f>
        <v>15585.119999999995</v>
      </c>
      <c r="E23" s="12" t="s">
        <v>9</v>
      </c>
      <c r="H23" s="6"/>
    </row>
    <row r="24" spans="1:9" ht="12" customHeight="1" x14ac:dyDescent="0.25">
      <c r="A24" s="95" t="s">
        <v>25</v>
      </c>
      <c r="B24" s="96"/>
      <c r="C24" s="96"/>
      <c r="D24" s="96"/>
      <c r="E24" s="97"/>
      <c r="I24" s="1" t="s">
        <v>145</v>
      </c>
    </row>
    <row r="25" spans="1:9" ht="19.5" customHeight="1" x14ac:dyDescent="0.25">
      <c r="A25" s="90" t="s">
        <v>26</v>
      </c>
      <c r="B25" s="102"/>
      <c r="C25" s="91"/>
      <c r="D25" s="103" t="s">
        <v>27</v>
      </c>
      <c r="E25" s="104"/>
    </row>
    <row r="26" spans="1:9" ht="21.75" customHeight="1" x14ac:dyDescent="0.25">
      <c r="A26" s="19">
        <v>21</v>
      </c>
      <c r="B26" s="90" t="s">
        <v>28</v>
      </c>
      <c r="C26" s="98"/>
      <c r="D26" s="20">
        <f>D12*46.2%+7397.17</f>
        <v>43728.015443199998</v>
      </c>
      <c r="E26" s="21" t="s">
        <v>29</v>
      </c>
    </row>
    <row r="27" spans="1:9" ht="15.75" customHeight="1" x14ac:dyDescent="0.25">
      <c r="A27" s="19">
        <v>22</v>
      </c>
      <c r="B27" s="90" t="s">
        <v>130</v>
      </c>
      <c r="C27" s="91"/>
      <c r="D27" s="15">
        <f>D13</f>
        <v>12801.5664</v>
      </c>
      <c r="E27" s="21" t="s">
        <v>29</v>
      </c>
    </row>
    <row r="28" spans="1:9" ht="12" customHeight="1" x14ac:dyDescent="0.25">
      <c r="A28" s="19">
        <v>23</v>
      </c>
      <c r="B28" s="90" t="s">
        <v>30</v>
      </c>
      <c r="C28" s="91"/>
      <c r="D28" s="16">
        <f>D27*34%</f>
        <v>4352.5325760000005</v>
      </c>
      <c r="E28" s="21" t="s">
        <v>29</v>
      </c>
      <c r="H28" s="1" t="s">
        <v>155</v>
      </c>
    </row>
    <row r="29" spans="1:9" ht="12" customHeight="1" x14ac:dyDescent="0.25">
      <c r="A29" s="19">
        <v>24</v>
      </c>
      <c r="B29" s="90" t="s">
        <v>31</v>
      </c>
      <c r="C29" s="91"/>
      <c r="D29" s="16">
        <f>D27*33%</f>
        <v>4224.516912</v>
      </c>
      <c r="E29" s="21" t="s">
        <v>29</v>
      </c>
    </row>
    <row r="30" spans="1:9" ht="13.35" customHeight="1" x14ac:dyDescent="0.25">
      <c r="A30" s="19">
        <v>25</v>
      </c>
      <c r="B30" s="90" t="s">
        <v>32</v>
      </c>
      <c r="C30" s="91"/>
      <c r="D30" s="16">
        <f>D27*33%</f>
        <v>4224.516912</v>
      </c>
      <c r="E30" s="21" t="s">
        <v>29</v>
      </c>
    </row>
    <row r="31" spans="1:9" ht="19.5" customHeight="1" x14ac:dyDescent="0.25">
      <c r="A31" s="19">
        <v>26</v>
      </c>
      <c r="B31" s="99" t="s">
        <v>33</v>
      </c>
      <c r="C31" s="98"/>
      <c r="D31" s="16">
        <f>D12*14%</f>
        <v>11009.347104</v>
      </c>
      <c r="E31" s="21" t="s">
        <v>29</v>
      </c>
    </row>
    <row r="32" spans="1:9" ht="14.45" customHeight="1" x14ac:dyDescent="0.25">
      <c r="A32" s="19">
        <v>27</v>
      </c>
      <c r="B32" s="90" t="s">
        <v>34</v>
      </c>
      <c r="C32" s="91"/>
      <c r="D32" s="16">
        <f>D12*21%</f>
        <v>16514.020656000001</v>
      </c>
      <c r="E32" s="21" t="s">
        <v>29</v>
      </c>
    </row>
    <row r="33" spans="1:7" ht="17.850000000000001" customHeight="1" x14ac:dyDescent="0.25">
      <c r="A33" s="19">
        <v>28</v>
      </c>
      <c r="B33" s="90" t="s">
        <v>35</v>
      </c>
      <c r="C33" s="91"/>
      <c r="D33" s="16">
        <f>D12*10%</f>
        <v>7863.8193600000004</v>
      </c>
      <c r="E33" s="21" t="s">
        <v>29</v>
      </c>
    </row>
    <row r="34" spans="1:7" ht="15.75" customHeight="1" x14ac:dyDescent="0.25">
      <c r="A34" s="19">
        <v>31</v>
      </c>
      <c r="B34" s="90" t="s">
        <v>131</v>
      </c>
      <c r="C34" s="91"/>
      <c r="D34" s="16">
        <v>2102.23</v>
      </c>
      <c r="E34" s="21" t="s">
        <v>29</v>
      </c>
    </row>
    <row r="35" spans="1:7" ht="15.75" customHeight="1" x14ac:dyDescent="0.25">
      <c r="A35" s="19">
        <v>32</v>
      </c>
      <c r="B35" s="90" t="s">
        <v>36</v>
      </c>
      <c r="C35" s="91"/>
      <c r="D35" s="16">
        <f>D12*0.8%</f>
        <v>629.10554879999995</v>
      </c>
      <c r="E35" s="21" t="s">
        <v>29</v>
      </c>
    </row>
    <row r="36" spans="1:7" ht="15" customHeight="1" x14ac:dyDescent="0.25">
      <c r="A36" s="92" t="s">
        <v>37</v>
      </c>
      <c r="B36" s="93"/>
      <c r="C36" s="94"/>
      <c r="D36" s="22">
        <f>D35+D34+D33+D32+D31+D27+D26</f>
        <v>94648.104511999991</v>
      </c>
      <c r="E36" s="23" t="s">
        <v>29</v>
      </c>
      <c r="G36" s="6"/>
    </row>
    <row r="37" spans="1:7" ht="17.100000000000001" customHeight="1" x14ac:dyDescent="0.25">
      <c r="A37" s="95" t="s">
        <v>38</v>
      </c>
      <c r="B37" s="96"/>
      <c r="C37" s="96"/>
      <c r="D37" s="96"/>
      <c r="E37" s="97"/>
    </row>
    <row r="38" spans="1:7" ht="39.75" customHeight="1" x14ac:dyDescent="0.25">
      <c r="A38" s="24"/>
      <c r="B38" s="25" t="s">
        <v>39</v>
      </c>
      <c r="C38" s="25" t="s">
        <v>40</v>
      </c>
      <c r="D38" s="25" t="s">
        <v>41</v>
      </c>
      <c r="E38" s="24" t="s">
        <v>42</v>
      </c>
    </row>
    <row r="39" spans="1:7" ht="22.7" customHeight="1" x14ac:dyDescent="0.25">
      <c r="A39" s="26">
        <v>25</v>
      </c>
      <c r="B39" s="80" t="s">
        <v>43</v>
      </c>
      <c r="C39" s="74"/>
      <c r="D39" s="74"/>
      <c r="E39" s="75"/>
    </row>
    <row r="40" spans="1:7" ht="41.1" customHeight="1" x14ac:dyDescent="0.25">
      <c r="A40" s="24"/>
      <c r="B40" s="11" t="s">
        <v>44</v>
      </c>
      <c r="C40" s="81" t="s">
        <v>45</v>
      </c>
      <c r="D40" s="81" t="s">
        <v>46</v>
      </c>
      <c r="E40" s="83">
        <f>D26/F2</f>
        <v>62.034353019151652</v>
      </c>
    </row>
    <row r="41" spans="1:7" ht="34.700000000000003" customHeight="1" x14ac:dyDescent="0.25">
      <c r="A41" s="24"/>
      <c r="B41" s="11" t="s">
        <v>47</v>
      </c>
      <c r="C41" s="85"/>
      <c r="D41" s="85"/>
      <c r="E41" s="87"/>
    </row>
    <row r="42" spans="1:7" ht="19.5" customHeight="1" x14ac:dyDescent="0.25">
      <c r="A42" s="24"/>
      <c r="B42" s="24" t="s">
        <v>48</v>
      </c>
      <c r="C42" s="85"/>
      <c r="D42" s="85"/>
      <c r="E42" s="87"/>
    </row>
    <row r="43" spans="1:7" ht="37.700000000000003" customHeight="1" x14ac:dyDescent="0.25">
      <c r="A43" s="24"/>
      <c r="B43" s="11" t="s">
        <v>49</v>
      </c>
      <c r="C43" s="85"/>
      <c r="D43" s="85"/>
      <c r="E43" s="87"/>
    </row>
    <row r="44" spans="1:7" ht="27.75" customHeight="1" x14ac:dyDescent="0.25">
      <c r="A44" s="24"/>
      <c r="B44" s="24" t="s">
        <v>50</v>
      </c>
      <c r="C44" s="85"/>
      <c r="D44" s="85"/>
      <c r="E44" s="87"/>
    </row>
    <row r="45" spans="1:7" ht="20.25" customHeight="1" x14ac:dyDescent="0.25">
      <c r="A45" s="24"/>
      <c r="B45" s="24" t="s">
        <v>51</v>
      </c>
      <c r="C45" s="85"/>
      <c r="D45" s="85"/>
      <c r="E45" s="87"/>
    </row>
    <row r="46" spans="1:7" ht="25.35" customHeight="1" x14ac:dyDescent="0.25">
      <c r="A46" s="24"/>
      <c r="B46" s="11" t="s">
        <v>52</v>
      </c>
      <c r="C46" s="88"/>
      <c r="D46" s="88"/>
      <c r="E46" s="87"/>
    </row>
    <row r="47" spans="1:7" ht="26.45" customHeight="1" x14ac:dyDescent="0.25">
      <c r="A47" s="24"/>
      <c r="B47" s="11" t="s">
        <v>53</v>
      </c>
      <c r="C47" s="89"/>
      <c r="D47" s="89"/>
      <c r="E47" s="84"/>
    </row>
    <row r="48" spans="1:7" ht="18.2" customHeight="1" x14ac:dyDescent="0.25">
      <c r="A48" s="26">
        <v>26</v>
      </c>
      <c r="B48" s="80" t="s">
        <v>54</v>
      </c>
      <c r="C48" s="74"/>
      <c r="D48" s="74"/>
      <c r="E48" s="75"/>
    </row>
    <row r="49" spans="1:5" ht="19.5" customHeight="1" x14ac:dyDescent="0.25">
      <c r="A49" s="24"/>
      <c r="B49" s="24" t="s">
        <v>55</v>
      </c>
      <c r="C49" s="11" t="s">
        <v>45</v>
      </c>
      <c r="D49" s="81" t="s">
        <v>46</v>
      </c>
      <c r="E49" s="83">
        <f>D27/F2</f>
        <v>18.160826216484608</v>
      </c>
    </row>
    <row r="50" spans="1:5" ht="30.75" customHeight="1" x14ac:dyDescent="0.25">
      <c r="A50" s="24"/>
      <c r="B50" s="11" t="s">
        <v>56</v>
      </c>
      <c r="C50" s="11" t="s">
        <v>57</v>
      </c>
      <c r="D50" s="85"/>
      <c r="E50" s="87"/>
    </row>
    <row r="51" spans="1:5" ht="17.100000000000001" customHeight="1" x14ac:dyDescent="0.25">
      <c r="A51" s="24"/>
      <c r="B51" s="11" t="s">
        <v>58</v>
      </c>
      <c r="C51" s="11" t="s">
        <v>45</v>
      </c>
      <c r="D51" s="82"/>
      <c r="E51" s="84"/>
    </row>
    <row r="52" spans="1:5" ht="14.45" customHeight="1" x14ac:dyDescent="0.25">
      <c r="A52" s="26">
        <v>27</v>
      </c>
      <c r="B52" s="80" t="s">
        <v>59</v>
      </c>
      <c r="C52" s="74"/>
      <c r="D52" s="74"/>
      <c r="E52" s="75"/>
    </row>
    <row r="53" spans="1:5" ht="20.25" customHeight="1" x14ac:dyDescent="0.25">
      <c r="A53" s="24"/>
      <c r="B53" s="11" t="s">
        <v>60</v>
      </c>
      <c r="C53" s="11" t="s">
        <v>61</v>
      </c>
      <c r="D53" s="11" t="s">
        <v>46</v>
      </c>
      <c r="E53" s="83">
        <f>D28/F2</f>
        <v>6.1746809136047673</v>
      </c>
    </row>
    <row r="54" spans="1:5" ht="20.25" customHeight="1" x14ac:dyDescent="0.25">
      <c r="A54" s="24"/>
      <c r="B54" s="11" t="s">
        <v>62</v>
      </c>
      <c r="C54" s="11" t="s">
        <v>61</v>
      </c>
      <c r="D54" s="11" t="s">
        <v>46</v>
      </c>
      <c r="E54" s="87"/>
    </row>
    <row r="55" spans="1:5" ht="20.25" customHeight="1" x14ac:dyDescent="0.25">
      <c r="A55" s="24"/>
      <c r="B55" s="24" t="s">
        <v>63</v>
      </c>
      <c r="C55" s="11" t="s">
        <v>61</v>
      </c>
      <c r="D55" s="11" t="s">
        <v>46</v>
      </c>
      <c r="E55" s="84"/>
    </row>
    <row r="56" spans="1:5" ht="13.35" customHeight="1" x14ac:dyDescent="0.25">
      <c r="A56" s="26">
        <v>28</v>
      </c>
      <c r="B56" s="80" t="s">
        <v>64</v>
      </c>
      <c r="C56" s="74"/>
      <c r="D56" s="74"/>
      <c r="E56" s="75"/>
    </row>
    <row r="57" spans="1:5" ht="21.6" customHeight="1" x14ac:dyDescent="0.25">
      <c r="A57" s="24"/>
      <c r="B57" s="11" t="s">
        <v>65</v>
      </c>
      <c r="C57" s="81" t="s">
        <v>66</v>
      </c>
      <c r="D57" s="81" t="s">
        <v>46</v>
      </c>
      <c r="E57" s="83">
        <f>D29/F2</f>
        <v>5.9930726514399204</v>
      </c>
    </row>
    <row r="58" spans="1:5" ht="21.6" customHeight="1" x14ac:dyDescent="0.25">
      <c r="A58" s="24"/>
      <c r="B58" s="11" t="s">
        <v>67</v>
      </c>
      <c r="C58" s="82"/>
      <c r="D58" s="82"/>
      <c r="E58" s="84"/>
    </row>
    <row r="59" spans="1:5" ht="15" customHeight="1" x14ac:dyDescent="0.25">
      <c r="A59" s="27">
        <v>29</v>
      </c>
      <c r="B59" s="80" t="s">
        <v>68</v>
      </c>
      <c r="C59" s="74"/>
      <c r="D59" s="74"/>
      <c r="E59" s="75"/>
    </row>
    <row r="60" spans="1:5" ht="36.6" customHeight="1" x14ac:dyDescent="0.25">
      <c r="A60" s="24"/>
      <c r="B60" s="11" t="s">
        <v>69</v>
      </c>
      <c r="C60" s="11" t="s">
        <v>70</v>
      </c>
      <c r="D60" s="11" t="s">
        <v>46</v>
      </c>
      <c r="E60" s="28">
        <f>D30/F2</f>
        <v>5.9930726514399204</v>
      </c>
    </row>
    <row r="61" spans="1:5" ht="16.5" customHeight="1" x14ac:dyDescent="0.25">
      <c r="A61" s="27">
        <v>30</v>
      </c>
      <c r="B61" s="80" t="s">
        <v>71</v>
      </c>
      <c r="C61" s="74"/>
      <c r="D61" s="74"/>
      <c r="E61" s="75"/>
    </row>
    <row r="62" spans="1:5" ht="30.75" customHeight="1" x14ac:dyDescent="0.25">
      <c r="A62" s="24"/>
      <c r="B62" s="11" t="s">
        <v>72</v>
      </c>
      <c r="C62" s="81" t="s">
        <v>73</v>
      </c>
      <c r="D62" s="81" t="s">
        <v>74</v>
      </c>
      <c r="E62" s="83">
        <f>D31/F2</f>
        <v>15.618310546176764</v>
      </c>
    </row>
    <row r="63" spans="1:5" ht="22.7" customHeight="1" x14ac:dyDescent="0.25">
      <c r="A63" s="24"/>
      <c r="B63" s="11" t="s">
        <v>75</v>
      </c>
      <c r="C63" s="85"/>
      <c r="D63" s="85"/>
      <c r="E63" s="87"/>
    </row>
    <row r="64" spans="1:5" ht="22.7" customHeight="1" x14ac:dyDescent="0.25">
      <c r="A64" s="24"/>
      <c r="B64" s="11" t="s">
        <v>76</v>
      </c>
      <c r="C64" s="82"/>
      <c r="D64" s="85"/>
      <c r="E64" s="87"/>
    </row>
    <row r="65" spans="1:5" ht="22.7" customHeight="1" x14ac:dyDescent="0.25">
      <c r="A65" s="24"/>
      <c r="B65" s="11" t="s">
        <v>77</v>
      </c>
      <c r="C65" s="25" t="s">
        <v>78</v>
      </c>
      <c r="D65" s="85"/>
      <c r="E65" s="87"/>
    </row>
    <row r="66" spans="1:5" ht="29.45" customHeight="1" x14ac:dyDescent="0.25">
      <c r="A66" s="24"/>
      <c r="B66" s="11" t="s">
        <v>72</v>
      </c>
      <c r="C66" s="29" t="s">
        <v>79</v>
      </c>
      <c r="D66" s="82"/>
      <c r="E66" s="84"/>
    </row>
    <row r="67" spans="1:5" ht="16.5" customHeight="1" x14ac:dyDescent="0.25">
      <c r="A67" s="27">
        <v>31</v>
      </c>
      <c r="B67" s="80" t="s">
        <v>71</v>
      </c>
      <c r="C67" s="74"/>
      <c r="D67" s="74"/>
      <c r="E67" s="75"/>
    </row>
    <row r="68" spans="1:5" ht="17.100000000000001" customHeight="1" x14ac:dyDescent="0.25">
      <c r="A68" s="26">
        <v>31</v>
      </c>
      <c r="B68" s="80" t="s">
        <v>80</v>
      </c>
      <c r="C68" s="74"/>
      <c r="D68" s="74"/>
      <c r="E68" s="75"/>
    </row>
    <row r="69" spans="1:5" ht="15" customHeight="1" x14ac:dyDescent="0.25">
      <c r="A69" s="24"/>
      <c r="B69" s="11" t="s">
        <v>81</v>
      </c>
      <c r="C69" s="40" t="s">
        <v>147</v>
      </c>
      <c r="D69" s="81" t="s">
        <v>46</v>
      </c>
      <c r="E69" s="83">
        <f>D35/F2</f>
        <v>0.89247488835295785</v>
      </c>
    </row>
    <row r="70" spans="1:5" ht="16.5" customHeight="1" x14ac:dyDescent="0.25">
      <c r="A70" s="24"/>
      <c r="B70" s="11" t="s">
        <v>83</v>
      </c>
      <c r="C70" s="11" t="s">
        <v>146</v>
      </c>
      <c r="D70" s="82"/>
      <c r="E70" s="84"/>
    </row>
    <row r="71" spans="1:5" ht="16.5" customHeight="1" x14ac:dyDescent="0.25">
      <c r="A71" s="26">
        <v>32</v>
      </c>
      <c r="B71" s="80" t="s">
        <v>84</v>
      </c>
      <c r="C71" s="74"/>
      <c r="D71" s="74"/>
      <c r="E71" s="75"/>
    </row>
    <row r="72" spans="1:5" ht="22.7" customHeight="1" x14ac:dyDescent="0.25">
      <c r="A72" s="24"/>
      <c r="B72" s="11" t="s">
        <v>85</v>
      </c>
      <c r="C72" s="25" t="s">
        <v>86</v>
      </c>
      <c r="D72" s="81" t="s">
        <v>46</v>
      </c>
      <c r="E72" s="78">
        <f>D32/F2</f>
        <v>23.427465819265144</v>
      </c>
    </row>
    <row r="73" spans="1:5" ht="14.45" customHeight="1" x14ac:dyDescent="0.25">
      <c r="A73" s="24"/>
      <c r="B73" s="11" t="s">
        <v>87</v>
      </c>
      <c r="C73" s="25" t="s">
        <v>86</v>
      </c>
      <c r="D73" s="85"/>
      <c r="E73" s="79"/>
    </row>
    <row r="74" spans="1:5" ht="16.5" customHeight="1" x14ac:dyDescent="0.25">
      <c r="A74" s="24"/>
      <c r="B74" s="11" t="s">
        <v>88</v>
      </c>
      <c r="C74" s="25" t="s">
        <v>86</v>
      </c>
      <c r="D74" s="85"/>
      <c r="E74" s="79"/>
    </row>
    <row r="75" spans="1:5" ht="11.25" customHeight="1" x14ac:dyDescent="0.25">
      <c r="A75" s="24"/>
      <c r="B75" s="11" t="s">
        <v>89</v>
      </c>
      <c r="C75" s="25" t="s">
        <v>86</v>
      </c>
      <c r="D75" s="85"/>
      <c r="E75" s="79"/>
    </row>
    <row r="76" spans="1:5" ht="21.95" customHeight="1" x14ac:dyDescent="0.25">
      <c r="A76" s="24"/>
      <c r="B76" s="11" t="s">
        <v>90</v>
      </c>
      <c r="C76" s="25" t="s">
        <v>86</v>
      </c>
      <c r="D76" s="85"/>
      <c r="E76" s="79"/>
    </row>
    <row r="77" spans="1:5" ht="29.45" customHeight="1" x14ac:dyDescent="0.25">
      <c r="A77" s="24"/>
      <c r="B77" s="11" t="s">
        <v>91</v>
      </c>
      <c r="C77" s="25" t="s">
        <v>86</v>
      </c>
      <c r="D77" s="85"/>
      <c r="E77" s="79"/>
    </row>
    <row r="78" spans="1:5" ht="20.25" customHeight="1" x14ac:dyDescent="0.25">
      <c r="A78" s="24"/>
      <c r="B78" s="11" t="s">
        <v>92</v>
      </c>
      <c r="C78" s="25" t="s">
        <v>86</v>
      </c>
      <c r="D78" s="85"/>
      <c r="E78" s="79"/>
    </row>
    <row r="79" spans="1:5" ht="20.25" customHeight="1" x14ac:dyDescent="0.25">
      <c r="A79" s="24"/>
      <c r="B79" s="24" t="s">
        <v>93</v>
      </c>
      <c r="C79" s="25" t="s">
        <v>86</v>
      </c>
      <c r="D79" s="85"/>
      <c r="E79" s="79"/>
    </row>
    <row r="80" spans="1:5" ht="15" customHeight="1" x14ac:dyDescent="0.25">
      <c r="A80" s="24"/>
      <c r="B80" s="11" t="s">
        <v>94</v>
      </c>
      <c r="C80" s="25" t="s">
        <v>95</v>
      </c>
      <c r="D80" s="82"/>
      <c r="E80" s="86"/>
    </row>
    <row r="81" spans="1:5" ht="12.6" customHeight="1" x14ac:dyDescent="0.25">
      <c r="A81" s="26">
        <v>37</v>
      </c>
      <c r="B81" s="73" t="s">
        <v>133</v>
      </c>
      <c r="C81" s="74"/>
      <c r="D81" s="74"/>
      <c r="E81" s="75"/>
    </row>
    <row r="82" spans="1:5" ht="37.700000000000003" customHeight="1" x14ac:dyDescent="0.25">
      <c r="A82" s="24"/>
      <c r="B82" s="11" t="s">
        <v>134</v>
      </c>
      <c r="C82" s="25" t="s">
        <v>97</v>
      </c>
      <c r="D82" s="76" t="s">
        <v>96</v>
      </c>
      <c r="E82" s="78">
        <f>D34/F2</f>
        <v>2.9823095474535397</v>
      </c>
    </row>
    <row r="83" spans="1:5" ht="23.25" customHeight="1" x14ac:dyDescent="0.25">
      <c r="A83" s="24"/>
      <c r="B83" s="40" t="s">
        <v>134</v>
      </c>
      <c r="C83" s="25" t="s">
        <v>98</v>
      </c>
      <c r="D83" s="77"/>
      <c r="E83" s="79"/>
    </row>
    <row r="84" spans="1:5" ht="9.75" customHeight="1" x14ac:dyDescent="0.25">
      <c r="A84" s="26">
        <v>38</v>
      </c>
      <c r="B84" s="80" t="s">
        <v>99</v>
      </c>
      <c r="C84" s="74"/>
      <c r="D84" s="74"/>
      <c r="E84" s="75"/>
    </row>
    <row r="85" spans="1:5" ht="14.25" customHeight="1" x14ac:dyDescent="0.25">
      <c r="A85" s="24"/>
      <c r="B85" s="11" t="s">
        <v>100</v>
      </c>
      <c r="C85" s="11" t="s">
        <v>101</v>
      </c>
      <c r="D85" s="65">
        <v>0</v>
      </c>
      <c r="E85" s="66"/>
    </row>
    <row r="86" spans="1:5" ht="14.25" customHeight="1" x14ac:dyDescent="0.25">
      <c r="A86" s="24"/>
      <c r="B86" s="11" t="s">
        <v>102</v>
      </c>
      <c r="C86" s="11" t="s">
        <v>101</v>
      </c>
      <c r="D86" s="65">
        <v>0</v>
      </c>
      <c r="E86" s="66"/>
    </row>
    <row r="87" spans="1:5" ht="14.25" customHeight="1" x14ac:dyDescent="0.25">
      <c r="A87" s="24"/>
      <c r="B87" s="11" t="s">
        <v>103</v>
      </c>
      <c r="C87" s="11" t="s">
        <v>101</v>
      </c>
      <c r="D87" s="65">
        <v>0</v>
      </c>
      <c r="E87" s="66"/>
    </row>
    <row r="88" spans="1:5" ht="14.25" customHeight="1" x14ac:dyDescent="0.25">
      <c r="A88" s="59"/>
      <c r="B88" s="11" t="s">
        <v>104</v>
      </c>
      <c r="C88" s="11" t="s">
        <v>7</v>
      </c>
      <c r="D88" s="65">
        <v>0</v>
      </c>
      <c r="E88" s="66"/>
    </row>
    <row r="89" spans="1:5" ht="16.5" customHeight="1" x14ac:dyDescent="0.25">
      <c r="A89" s="67" t="s">
        <v>105</v>
      </c>
      <c r="B89" s="68"/>
      <c r="C89" s="68"/>
      <c r="D89" s="68"/>
      <c r="E89" s="69"/>
    </row>
    <row r="90" spans="1:5" ht="16.5" customHeight="1" x14ac:dyDescent="0.25">
      <c r="A90" s="31">
        <v>1</v>
      </c>
      <c r="B90" s="21" t="s">
        <v>106</v>
      </c>
      <c r="C90" s="21" t="s">
        <v>107</v>
      </c>
      <c r="D90" s="57">
        <v>0</v>
      </c>
      <c r="E90" s="33"/>
    </row>
    <row r="91" spans="1:5" ht="16.5" customHeight="1" x14ac:dyDescent="0.25">
      <c r="A91" s="31">
        <v>2</v>
      </c>
      <c r="B91" s="21" t="s">
        <v>108</v>
      </c>
      <c r="C91" s="21" t="s">
        <v>107</v>
      </c>
      <c r="D91" s="57">
        <v>0</v>
      </c>
      <c r="E91" s="33"/>
    </row>
    <row r="92" spans="1:5" ht="16.5" customHeight="1" x14ac:dyDescent="0.25">
      <c r="A92" s="31">
        <v>3</v>
      </c>
      <c r="B92" s="21" t="s">
        <v>109</v>
      </c>
      <c r="C92" s="21" t="s">
        <v>107</v>
      </c>
      <c r="D92" s="34"/>
      <c r="E92" s="33"/>
    </row>
    <row r="93" spans="1:5" ht="16.5" customHeight="1" x14ac:dyDescent="0.25">
      <c r="A93" s="31">
        <v>4</v>
      </c>
      <c r="B93" s="21" t="s">
        <v>110</v>
      </c>
      <c r="C93" s="21" t="s">
        <v>107</v>
      </c>
      <c r="D93" s="57" t="s">
        <v>111</v>
      </c>
      <c r="E93" s="33"/>
    </row>
    <row r="94" spans="1:5" ht="16.5" customHeight="1" x14ac:dyDescent="0.25">
      <c r="A94" s="31">
        <v>5</v>
      </c>
      <c r="B94" s="21" t="s">
        <v>112</v>
      </c>
      <c r="C94" s="21" t="s">
        <v>107</v>
      </c>
      <c r="D94" s="57" t="s">
        <v>111</v>
      </c>
      <c r="E94" s="33"/>
    </row>
    <row r="95" spans="1:5" ht="16.5" customHeight="1" x14ac:dyDescent="0.25">
      <c r="A95" s="31">
        <v>6</v>
      </c>
      <c r="B95" s="21" t="s">
        <v>113</v>
      </c>
      <c r="C95" s="21" t="s">
        <v>107</v>
      </c>
      <c r="D95" s="34"/>
      <c r="E95" s="33"/>
    </row>
    <row r="96" spans="1:5" ht="16.5" customHeight="1" x14ac:dyDescent="0.25">
      <c r="A96" s="67" t="s">
        <v>114</v>
      </c>
      <c r="B96" s="68"/>
      <c r="C96" s="68"/>
      <c r="D96" s="68"/>
      <c r="E96" s="69"/>
    </row>
    <row r="97" spans="1:6" ht="16.5" customHeight="1" x14ac:dyDescent="0.25">
      <c r="A97" s="31">
        <v>1</v>
      </c>
      <c r="B97" s="21" t="s">
        <v>115</v>
      </c>
      <c r="C97" s="21" t="s">
        <v>116</v>
      </c>
      <c r="D97" s="57">
        <v>1</v>
      </c>
      <c r="E97" s="33"/>
    </row>
    <row r="98" spans="1:6" ht="16.5" customHeight="1" x14ac:dyDescent="0.25">
      <c r="A98" s="31">
        <v>2</v>
      </c>
      <c r="B98" s="21" t="s">
        <v>117</v>
      </c>
      <c r="C98" s="21" t="s">
        <v>116</v>
      </c>
      <c r="D98" s="57">
        <v>1</v>
      </c>
      <c r="E98" s="33"/>
    </row>
    <row r="99" spans="1:6" ht="16.5" customHeight="1" x14ac:dyDescent="0.25">
      <c r="A99" s="31">
        <v>3</v>
      </c>
      <c r="B99" s="21" t="s">
        <v>118</v>
      </c>
      <c r="C99" s="21" t="s">
        <v>116</v>
      </c>
      <c r="D99" s="57" t="s">
        <v>111</v>
      </c>
      <c r="E99" s="33"/>
    </row>
    <row r="100" spans="1:6" ht="16.5" customHeight="1" x14ac:dyDescent="0.25">
      <c r="A100" s="31">
        <v>4</v>
      </c>
      <c r="B100" s="21" t="s">
        <v>119</v>
      </c>
      <c r="C100" s="21" t="s">
        <v>107</v>
      </c>
      <c r="D100" s="57">
        <v>263.64</v>
      </c>
      <c r="E100" s="33"/>
    </row>
    <row r="101" spans="1:6" ht="16.5" customHeight="1" x14ac:dyDescent="0.25">
      <c r="A101" s="70" t="s">
        <v>120</v>
      </c>
      <c r="B101" s="71"/>
      <c r="C101" s="71"/>
      <c r="D101" s="71"/>
      <c r="E101" s="72"/>
    </row>
    <row r="102" spans="1:6" ht="16.5" customHeight="1" x14ac:dyDescent="0.25">
      <c r="A102" s="31">
        <v>1</v>
      </c>
      <c r="B102" s="21" t="s">
        <v>121</v>
      </c>
      <c r="C102" s="21" t="s">
        <v>116</v>
      </c>
      <c r="D102" s="58"/>
      <c r="E102" s="33"/>
    </row>
    <row r="103" spans="1:6" ht="16.5" customHeight="1" x14ac:dyDescent="0.25">
      <c r="A103" s="31">
        <v>2</v>
      </c>
      <c r="B103" s="21" t="s">
        <v>122</v>
      </c>
      <c r="C103" s="21" t="s">
        <v>116</v>
      </c>
      <c r="D103" s="58"/>
      <c r="E103" s="33"/>
    </row>
    <row r="104" spans="1:6" ht="24.75" customHeight="1" x14ac:dyDescent="0.25">
      <c r="A104" s="31">
        <v>3</v>
      </c>
      <c r="B104" s="21" t="s">
        <v>123</v>
      </c>
      <c r="C104" s="21" t="s">
        <v>107</v>
      </c>
      <c r="D104" s="58"/>
      <c r="E104" s="33"/>
    </row>
    <row r="105" spans="1:6" ht="16.5" customHeight="1" x14ac:dyDescent="0.25">
      <c r="A105" s="60"/>
      <c r="B105" s="36"/>
      <c r="C105" s="36"/>
      <c r="D105" s="37"/>
      <c r="E105" s="37"/>
    </row>
    <row r="106" spans="1:6" ht="16.5" customHeight="1" x14ac:dyDescent="0.25">
      <c r="A106" s="61" t="s">
        <v>136</v>
      </c>
      <c r="B106" s="62"/>
      <c r="C106" s="62"/>
      <c r="D106" s="62"/>
      <c r="E106" s="62"/>
      <c r="F106" s="62"/>
    </row>
    <row r="107" spans="1:6" ht="16.5" customHeight="1" x14ac:dyDescent="0.25">
      <c r="A107" s="60"/>
      <c r="B107" s="36"/>
      <c r="C107" s="36"/>
      <c r="D107" s="37"/>
      <c r="E107" s="37"/>
    </row>
    <row r="108" spans="1:6" ht="16.5" customHeight="1" x14ac:dyDescent="0.25">
      <c r="A108" s="61" t="s">
        <v>135</v>
      </c>
      <c r="B108" s="62"/>
      <c r="C108" s="62"/>
      <c r="D108" s="62"/>
      <c r="E108" s="62"/>
      <c r="F108" s="62"/>
    </row>
    <row r="109" spans="1:6" ht="16.5" customHeight="1" x14ac:dyDescent="0.25">
      <c r="A109" s="60"/>
      <c r="B109" s="36"/>
      <c r="C109" s="36"/>
      <c r="D109" s="37"/>
      <c r="E109" s="37"/>
    </row>
    <row r="110" spans="1:6" ht="16.5" customHeight="1" x14ac:dyDescent="0.25">
      <c r="A110" s="60"/>
      <c r="B110" s="36"/>
      <c r="C110" s="36"/>
      <c r="D110" s="37"/>
      <c r="E110" s="37"/>
    </row>
    <row r="111" spans="1:6" ht="16.5" customHeight="1" x14ac:dyDescent="0.25">
      <c r="A111" s="60"/>
      <c r="B111" s="36"/>
      <c r="C111" s="36"/>
      <c r="D111" s="37"/>
      <c r="E111" s="37"/>
    </row>
    <row r="112" spans="1:6" ht="16.5" customHeight="1" x14ac:dyDescent="0.25">
      <c r="A112" s="60"/>
      <c r="B112" s="36"/>
      <c r="C112" s="36"/>
      <c r="D112" s="37"/>
      <c r="E112" s="37"/>
    </row>
    <row r="113" spans="1:5" ht="16.5" customHeight="1" x14ac:dyDescent="0.25">
      <c r="A113" s="60"/>
      <c r="B113" s="36"/>
      <c r="C113" s="36"/>
      <c r="D113" s="37"/>
      <c r="E113" s="37"/>
    </row>
    <row r="114" spans="1:5" ht="16.5" customHeight="1" x14ac:dyDescent="0.25">
      <c r="A114" s="60"/>
      <c r="B114" s="36"/>
      <c r="C114" s="36"/>
      <c r="D114" s="37"/>
      <c r="E114" s="37"/>
    </row>
    <row r="115" spans="1:5" ht="16.5" customHeight="1" x14ac:dyDescent="0.25">
      <c r="A115" s="60"/>
      <c r="B115" s="36"/>
      <c r="C115" s="36"/>
      <c r="D115" s="37"/>
      <c r="E115" s="37"/>
    </row>
    <row r="116" spans="1:5" ht="16.5" customHeight="1" x14ac:dyDescent="0.25">
      <c r="A116" s="60"/>
      <c r="B116" s="36"/>
      <c r="C116" s="36"/>
      <c r="D116" s="37"/>
      <c r="E116" s="37"/>
    </row>
    <row r="117" spans="1:5" ht="16.5" customHeight="1" x14ac:dyDescent="0.25">
      <c r="A117" s="60"/>
      <c r="B117" s="36"/>
      <c r="C117" s="36"/>
      <c r="D117" s="37"/>
      <c r="E117" s="37"/>
    </row>
    <row r="118" spans="1:5" ht="16.5" customHeight="1" x14ac:dyDescent="0.25">
      <c r="A118" s="60"/>
      <c r="B118" s="36"/>
      <c r="C118" s="36"/>
      <c r="D118" s="37"/>
      <c r="E118" s="37"/>
    </row>
    <row r="119" spans="1:5" ht="16.5" customHeight="1" x14ac:dyDescent="0.25">
      <c r="A119" s="60"/>
      <c r="B119" s="36"/>
      <c r="C119" s="36"/>
      <c r="D119" s="37"/>
      <c r="E119" s="37"/>
    </row>
    <row r="120" spans="1:5" ht="16.5" customHeight="1" x14ac:dyDescent="0.25">
      <c r="A120" s="60"/>
      <c r="B120" s="36"/>
      <c r="C120" s="36"/>
      <c r="D120" s="37"/>
      <c r="E120" s="37"/>
    </row>
    <row r="121" spans="1:5" ht="16.5" customHeight="1" x14ac:dyDescent="0.25">
      <c r="A121" s="60"/>
      <c r="B121" s="36"/>
      <c r="C121" s="36"/>
      <c r="D121" s="37"/>
      <c r="E121" s="37"/>
    </row>
    <row r="122" spans="1:5" ht="16.5" customHeight="1" x14ac:dyDescent="0.25">
      <c r="A122" s="60"/>
      <c r="B122" s="36"/>
      <c r="C122" s="36"/>
      <c r="D122" s="37"/>
      <c r="E122" s="37"/>
    </row>
    <row r="123" spans="1:5" ht="16.5" customHeight="1" x14ac:dyDescent="0.25">
      <c r="A123" s="60"/>
      <c r="B123" s="36"/>
      <c r="C123" s="36"/>
      <c r="D123" s="37"/>
      <c r="E123" s="37"/>
    </row>
    <row r="124" spans="1:5" ht="16.5" customHeight="1" x14ac:dyDescent="0.25">
      <c r="A124" s="60"/>
      <c r="B124" s="36"/>
      <c r="C124" s="36"/>
      <c r="D124" s="37"/>
      <c r="E124" s="37"/>
    </row>
    <row r="125" spans="1:5" ht="16.5" customHeight="1" x14ac:dyDescent="0.25">
      <c r="A125" s="60"/>
      <c r="B125" s="36"/>
      <c r="C125" s="36"/>
      <c r="D125" s="37"/>
      <c r="E125" s="37"/>
    </row>
    <row r="126" spans="1:5" ht="16.5" customHeight="1" x14ac:dyDescent="0.25">
      <c r="A126" s="60"/>
      <c r="B126" s="36"/>
      <c r="C126" s="36"/>
      <c r="D126" s="37"/>
      <c r="E126" s="37"/>
    </row>
    <row r="127" spans="1:5" ht="16.5" customHeight="1" x14ac:dyDescent="0.25">
      <c r="A127" s="60"/>
      <c r="B127" s="36"/>
      <c r="C127" s="36"/>
      <c r="D127" s="37"/>
      <c r="E127" s="37"/>
    </row>
    <row r="128" spans="1:5" ht="16.5" customHeight="1" x14ac:dyDescent="0.25">
      <c r="A128" s="60"/>
      <c r="B128" s="36"/>
      <c r="C128" s="36"/>
      <c r="D128" s="37"/>
      <c r="E128" s="37"/>
    </row>
    <row r="129" spans="1:5" ht="16.5" customHeight="1" x14ac:dyDescent="0.25">
      <c r="A129" s="60"/>
      <c r="B129" s="36"/>
      <c r="C129" s="36"/>
      <c r="D129" s="37"/>
      <c r="E129" s="37"/>
    </row>
    <row r="130" spans="1:5" ht="16.5" customHeight="1" x14ac:dyDescent="0.25">
      <c r="A130" s="60"/>
      <c r="B130" s="36"/>
      <c r="C130" s="36"/>
      <c r="D130" s="37"/>
      <c r="E130" s="37"/>
    </row>
    <row r="131" spans="1:5" ht="16.5" customHeight="1" x14ac:dyDescent="0.25">
      <c r="A131" s="60"/>
      <c r="B131" s="36"/>
      <c r="C131" s="36"/>
      <c r="D131" s="37"/>
      <c r="E131" s="37"/>
    </row>
    <row r="132" spans="1:5" ht="16.5" customHeight="1" x14ac:dyDescent="0.25">
      <c r="A132" s="60"/>
      <c r="B132" s="36"/>
      <c r="C132" s="36"/>
      <c r="D132" s="37"/>
      <c r="E132" s="37"/>
    </row>
    <row r="133" spans="1:5" ht="16.5" customHeight="1" x14ac:dyDescent="0.25">
      <c r="A133" s="60"/>
      <c r="B133" s="36"/>
      <c r="C133" s="36"/>
      <c r="D133" s="37"/>
      <c r="E133" s="37"/>
    </row>
    <row r="134" spans="1:5" ht="9.75" customHeight="1" x14ac:dyDescent="0.25"/>
    <row r="135" spans="1:5" x14ac:dyDescent="0.25">
      <c r="E135" s="38"/>
    </row>
  </sheetData>
  <mergeCells count="77">
    <mergeCell ref="A108:F108"/>
    <mergeCell ref="D87:E87"/>
    <mergeCell ref="D88:E88"/>
    <mergeCell ref="A89:E89"/>
    <mergeCell ref="A96:E96"/>
    <mergeCell ref="A101:E101"/>
    <mergeCell ref="A106:F106"/>
    <mergeCell ref="B81:E81"/>
    <mergeCell ref="D82:D83"/>
    <mergeCell ref="E82:E83"/>
    <mergeCell ref="B84:E84"/>
    <mergeCell ref="D85:E85"/>
    <mergeCell ref="D86:E86"/>
    <mergeCell ref="B67:E67"/>
    <mergeCell ref="B68:E68"/>
    <mergeCell ref="D69:D70"/>
    <mergeCell ref="E69:E70"/>
    <mergeCell ref="B71:E71"/>
    <mergeCell ref="D72:D80"/>
    <mergeCell ref="E72:E80"/>
    <mergeCell ref="C57:C58"/>
    <mergeCell ref="D57:D58"/>
    <mergeCell ref="E57:E58"/>
    <mergeCell ref="B59:E59"/>
    <mergeCell ref="B61:E61"/>
    <mergeCell ref="C62:C64"/>
    <mergeCell ref="D62:D66"/>
    <mergeCell ref="E62:E66"/>
    <mergeCell ref="B48:E48"/>
    <mergeCell ref="D49:D51"/>
    <mergeCell ref="E49:E51"/>
    <mergeCell ref="B52:E52"/>
    <mergeCell ref="E53:E55"/>
    <mergeCell ref="B56:E56"/>
    <mergeCell ref="B39:E39"/>
    <mergeCell ref="C40:C45"/>
    <mergeCell ref="D40:D45"/>
    <mergeCell ref="E40:E47"/>
    <mergeCell ref="C46:C47"/>
    <mergeCell ref="D46:D47"/>
    <mergeCell ref="B32:C32"/>
    <mergeCell ref="B33:C33"/>
    <mergeCell ref="B34:C34"/>
    <mergeCell ref="B35:C35"/>
    <mergeCell ref="A36:C36"/>
    <mergeCell ref="A37:E37"/>
    <mergeCell ref="B26:C26"/>
    <mergeCell ref="B27:C27"/>
    <mergeCell ref="B28:C28"/>
    <mergeCell ref="B29:C29"/>
    <mergeCell ref="B30:C30"/>
    <mergeCell ref="B31:C31"/>
    <mergeCell ref="B20:C20"/>
    <mergeCell ref="B21:C21"/>
    <mergeCell ref="B22:C22"/>
    <mergeCell ref="B23:C23"/>
    <mergeCell ref="A24:E24"/>
    <mergeCell ref="A25:C25"/>
    <mergeCell ref="D25:E25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B12:C12"/>
    <mergeCell ref="B13:C13"/>
    <mergeCell ref="A1:F1"/>
    <mergeCell ref="A3:E3"/>
    <mergeCell ref="B4:C4"/>
    <mergeCell ref="B5:C5"/>
    <mergeCell ref="B6:C6"/>
    <mergeCell ref="A7:E7"/>
  </mergeCells>
  <pageMargins left="0.7" right="0.7" top="0.75" bottom="0.75" header="0.3" footer="0.3"/>
  <pageSetup paperSize="9" scale="79" orientation="portrait" r:id="rId1"/>
  <rowBreaks count="2" manualBreakCount="2">
    <brk id="97" max="4" man="1"/>
    <brk id="106" max="4" man="1"/>
  </rowBreaks>
  <colBreaks count="1" manualBreakCount="1">
    <brk id="5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52870-3665-4A51-A393-683D97D9FEFF}">
  <sheetPr>
    <tabColor rgb="FF00B050"/>
  </sheetPr>
  <dimension ref="A1:I135"/>
  <sheetViews>
    <sheetView zoomScale="110" zoomScaleNormal="110" workbookViewId="0">
      <selection activeCell="H26" sqref="H26"/>
    </sheetView>
  </sheetViews>
  <sheetFormatPr defaultRowHeight="12.75" x14ac:dyDescent="0.25"/>
  <cols>
    <col min="1" max="1" width="6.42578125" style="1" customWidth="1"/>
    <col min="2" max="2" width="46.7109375" style="1" customWidth="1"/>
    <col min="3" max="3" width="22.7109375" style="1" customWidth="1"/>
    <col min="4" max="4" width="19.42578125" style="1" customWidth="1"/>
    <col min="5" max="5" width="14.7109375" style="1" customWidth="1"/>
    <col min="6" max="6" width="12.28515625" style="6" customWidth="1"/>
    <col min="7" max="7" width="11.5703125" style="1" customWidth="1"/>
    <col min="8" max="8" width="8.7109375" style="1" bestFit="1" customWidth="1"/>
    <col min="9" max="16384" width="9.140625" style="1"/>
  </cols>
  <sheetData>
    <row r="1" spans="1:6" ht="29.25" customHeight="1" x14ac:dyDescent="0.25">
      <c r="A1" s="61" t="s">
        <v>124</v>
      </c>
      <c r="B1" s="107"/>
      <c r="C1" s="107"/>
      <c r="D1" s="107"/>
      <c r="E1" s="107"/>
      <c r="F1" s="107"/>
    </row>
    <row r="2" spans="1:6" x14ac:dyDescent="0.25">
      <c r="A2" s="51"/>
      <c r="B2" s="3" t="s">
        <v>163</v>
      </c>
      <c r="C2" s="55"/>
      <c r="D2" s="55"/>
      <c r="E2" s="55"/>
      <c r="F2" s="5">
        <v>728.5</v>
      </c>
    </row>
    <row r="3" spans="1:6" ht="12" customHeight="1" x14ac:dyDescent="0.25">
      <c r="A3" s="95" t="s">
        <v>0</v>
      </c>
      <c r="B3" s="96"/>
      <c r="C3" s="96"/>
      <c r="D3" s="96"/>
      <c r="E3" s="97"/>
    </row>
    <row r="4" spans="1:6" ht="12.6" customHeight="1" x14ac:dyDescent="0.25">
      <c r="A4" s="7">
        <v>1</v>
      </c>
      <c r="B4" s="100" t="s">
        <v>1</v>
      </c>
      <c r="C4" s="101"/>
      <c r="D4" s="8" t="s">
        <v>127</v>
      </c>
      <c r="E4" s="9"/>
    </row>
    <row r="5" spans="1:6" ht="11.25" customHeight="1" x14ac:dyDescent="0.25">
      <c r="A5" s="7">
        <v>2</v>
      </c>
      <c r="B5" s="100" t="s">
        <v>3</v>
      </c>
      <c r="C5" s="101"/>
      <c r="D5" s="8" t="s">
        <v>126</v>
      </c>
      <c r="E5" s="39" t="s">
        <v>129</v>
      </c>
    </row>
    <row r="6" spans="1:6" ht="9.75" customHeight="1" x14ac:dyDescent="0.25">
      <c r="A6" s="7">
        <v>3</v>
      </c>
      <c r="B6" s="100" t="s">
        <v>4</v>
      </c>
      <c r="C6" s="101"/>
      <c r="D6" s="8" t="s">
        <v>128</v>
      </c>
      <c r="E6" s="9" t="s">
        <v>2</v>
      </c>
    </row>
    <row r="7" spans="1:6" ht="19.5" customHeight="1" x14ac:dyDescent="0.25">
      <c r="A7" s="95" t="s">
        <v>5</v>
      </c>
      <c r="B7" s="96"/>
      <c r="C7" s="96"/>
      <c r="D7" s="96"/>
      <c r="E7" s="97"/>
    </row>
    <row r="8" spans="1:6" ht="9.75" customHeight="1" x14ac:dyDescent="0.25">
      <c r="A8" s="7">
        <v>4</v>
      </c>
      <c r="B8" s="100" t="s">
        <v>6</v>
      </c>
      <c r="C8" s="101"/>
      <c r="D8" s="10">
        <v>0</v>
      </c>
      <c r="E8" s="11" t="s">
        <v>7</v>
      </c>
    </row>
    <row r="9" spans="1:6" ht="9.75" customHeight="1" x14ac:dyDescent="0.25">
      <c r="A9" s="7">
        <v>5</v>
      </c>
      <c r="B9" s="100" t="s">
        <v>8</v>
      </c>
      <c r="C9" s="101"/>
      <c r="D9" s="10">
        <v>0</v>
      </c>
      <c r="E9" s="12" t="s">
        <v>9</v>
      </c>
    </row>
    <row r="10" spans="1:6" ht="9.75" customHeight="1" x14ac:dyDescent="0.25">
      <c r="A10" s="7">
        <v>6</v>
      </c>
      <c r="B10" s="100" t="s">
        <v>10</v>
      </c>
      <c r="C10" s="101"/>
      <c r="D10" s="13">
        <v>25939.79</v>
      </c>
      <c r="E10" s="12" t="s">
        <v>9</v>
      </c>
    </row>
    <row r="11" spans="1:6" ht="9.75" customHeight="1" x14ac:dyDescent="0.25">
      <c r="A11" s="14">
        <v>7</v>
      </c>
      <c r="B11" s="92" t="s">
        <v>11</v>
      </c>
      <c r="C11" s="94"/>
      <c r="D11" s="15">
        <v>94500.84</v>
      </c>
      <c r="E11" s="9" t="s">
        <v>12</v>
      </c>
    </row>
    <row r="12" spans="1:6" ht="9.75" customHeight="1" x14ac:dyDescent="0.25">
      <c r="A12" s="7">
        <v>9</v>
      </c>
      <c r="B12" s="100" t="s">
        <v>132</v>
      </c>
      <c r="C12" s="101"/>
      <c r="D12" s="16">
        <f>D11-D13</f>
        <v>81270.722399999999</v>
      </c>
      <c r="E12" s="12" t="s">
        <v>9</v>
      </c>
    </row>
    <row r="13" spans="1:6" ht="9.75" customHeight="1" x14ac:dyDescent="0.25">
      <c r="A13" s="7">
        <v>10</v>
      </c>
      <c r="B13" s="100" t="s">
        <v>13</v>
      </c>
      <c r="C13" s="101"/>
      <c r="D13" s="16">
        <f>D11*14%</f>
        <v>13230.117600000001</v>
      </c>
      <c r="E13" s="12" t="s">
        <v>9</v>
      </c>
    </row>
    <row r="14" spans="1:6" ht="9.75" customHeight="1" x14ac:dyDescent="0.25">
      <c r="A14" s="14">
        <v>11</v>
      </c>
      <c r="B14" s="92" t="s">
        <v>14</v>
      </c>
      <c r="C14" s="94"/>
      <c r="D14" s="15">
        <v>90466.99</v>
      </c>
      <c r="E14" s="9" t="s">
        <v>12</v>
      </c>
    </row>
    <row r="15" spans="1:6" ht="9.75" customHeight="1" x14ac:dyDescent="0.25">
      <c r="A15" s="7">
        <v>12</v>
      </c>
      <c r="B15" s="100" t="s">
        <v>15</v>
      </c>
      <c r="C15" s="101"/>
      <c r="D15" s="17">
        <f>D14</f>
        <v>90466.99</v>
      </c>
      <c r="E15" s="12" t="s">
        <v>9</v>
      </c>
    </row>
    <row r="16" spans="1:6" ht="9.75" customHeight="1" x14ac:dyDescent="0.25">
      <c r="A16" s="7">
        <v>13</v>
      </c>
      <c r="B16" s="100" t="s">
        <v>16</v>
      </c>
      <c r="C16" s="101"/>
      <c r="D16" s="10">
        <v>0</v>
      </c>
      <c r="E16" s="12" t="s">
        <v>9</v>
      </c>
    </row>
    <row r="17" spans="1:9" ht="9.75" customHeight="1" x14ac:dyDescent="0.25">
      <c r="A17" s="7">
        <v>14</v>
      </c>
      <c r="B17" s="100" t="s">
        <v>17</v>
      </c>
      <c r="C17" s="101"/>
      <c r="D17" s="10">
        <v>0</v>
      </c>
      <c r="E17" s="12" t="s">
        <v>9</v>
      </c>
    </row>
    <row r="18" spans="1:9" ht="9.75" customHeight="1" x14ac:dyDescent="0.25">
      <c r="A18" s="7">
        <v>15</v>
      </c>
      <c r="B18" s="100" t="s">
        <v>18</v>
      </c>
      <c r="C18" s="101"/>
      <c r="D18" s="10">
        <v>0</v>
      </c>
      <c r="E18" s="12" t="s">
        <v>9</v>
      </c>
    </row>
    <row r="19" spans="1:9" ht="9.75" customHeight="1" x14ac:dyDescent="0.25">
      <c r="A19" s="7">
        <v>16</v>
      </c>
      <c r="B19" s="100" t="s">
        <v>19</v>
      </c>
      <c r="C19" s="101"/>
      <c r="D19" s="10">
        <v>0</v>
      </c>
      <c r="E19" s="12" t="s">
        <v>9</v>
      </c>
    </row>
    <row r="20" spans="1:9" ht="9.75" customHeight="1" x14ac:dyDescent="0.25">
      <c r="A20" s="14">
        <v>17</v>
      </c>
      <c r="B20" s="92" t="s">
        <v>20</v>
      </c>
      <c r="C20" s="94"/>
      <c r="D20" s="18">
        <f>D10+D11-D15</f>
        <v>29973.64</v>
      </c>
      <c r="E20" s="9" t="s">
        <v>12</v>
      </c>
    </row>
    <row r="21" spans="1:9" ht="9.75" customHeight="1" x14ac:dyDescent="0.25">
      <c r="A21" s="7">
        <v>18</v>
      </c>
      <c r="B21" s="100" t="s">
        <v>21</v>
      </c>
      <c r="C21" s="101"/>
      <c r="D21" s="12" t="s">
        <v>22</v>
      </c>
      <c r="E21" s="12" t="s">
        <v>9</v>
      </c>
    </row>
    <row r="22" spans="1:9" ht="9.75" customHeight="1" x14ac:dyDescent="0.25">
      <c r="A22" s="7">
        <v>19</v>
      </c>
      <c r="B22" s="100" t="s">
        <v>23</v>
      </c>
      <c r="C22" s="101"/>
      <c r="D22" s="12" t="s">
        <v>22</v>
      </c>
      <c r="E22" s="12" t="s">
        <v>9</v>
      </c>
    </row>
    <row r="23" spans="1:9" ht="13.7" customHeight="1" x14ac:dyDescent="0.25">
      <c r="A23" s="7">
        <v>20</v>
      </c>
      <c r="B23" s="100" t="s">
        <v>24</v>
      </c>
      <c r="C23" s="101"/>
      <c r="D23" s="17">
        <f>D20</f>
        <v>29973.64</v>
      </c>
      <c r="E23" s="12" t="s">
        <v>9</v>
      </c>
      <c r="H23" s="6"/>
    </row>
    <row r="24" spans="1:9" ht="12" customHeight="1" x14ac:dyDescent="0.25">
      <c r="A24" s="95" t="s">
        <v>25</v>
      </c>
      <c r="B24" s="96"/>
      <c r="C24" s="96"/>
      <c r="D24" s="96"/>
      <c r="E24" s="97"/>
      <c r="I24" s="1" t="s">
        <v>145</v>
      </c>
    </row>
    <row r="25" spans="1:9" ht="19.5" customHeight="1" x14ac:dyDescent="0.25">
      <c r="A25" s="90" t="s">
        <v>26</v>
      </c>
      <c r="B25" s="102"/>
      <c r="C25" s="91"/>
      <c r="D25" s="103" t="s">
        <v>27</v>
      </c>
      <c r="E25" s="104"/>
    </row>
    <row r="26" spans="1:9" ht="21.75" customHeight="1" x14ac:dyDescent="0.25">
      <c r="A26" s="19">
        <v>21</v>
      </c>
      <c r="B26" s="90" t="s">
        <v>28</v>
      </c>
      <c r="C26" s="98"/>
      <c r="D26" s="20">
        <f>D12*46.2%+11270.27</f>
        <v>48817.343748800005</v>
      </c>
      <c r="E26" s="21" t="s">
        <v>29</v>
      </c>
    </row>
    <row r="27" spans="1:9" ht="15.75" customHeight="1" x14ac:dyDescent="0.25">
      <c r="A27" s="19">
        <v>22</v>
      </c>
      <c r="B27" s="90" t="s">
        <v>130</v>
      </c>
      <c r="C27" s="91"/>
      <c r="D27" s="15">
        <f>D13</f>
        <v>13230.117600000001</v>
      </c>
      <c r="E27" s="21" t="s">
        <v>29</v>
      </c>
    </row>
    <row r="28" spans="1:9" ht="12" customHeight="1" x14ac:dyDescent="0.25">
      <c r="A28" s="19">
        <v>23</v>
      </c>
      <c r="B28" s="90" t="s">
        <v>30</v>
      </c>
      <c r="C28" s="91"/>
      <c r="D28" s="16">
        <f>D27*34%</f>
        <v>4498.2399840000007</v>
      </c>
      <c r="E28" s="21" t="s">
        <v>29</v>
      </c>
      <c r="H28" s="1" t="s">
        <v>155</v>
      </c>
    </row>
    <row r="29" spans="1:9" ht="12" customHeight="1" x14ac:dyDescent="0.25">
      <c r="A29" s="19">
        <v>24</v>
      </c>
      <c r="B29" s="90" t="s">
        <v>31</v>
      </c>
      <c r="C29" s="91"/>
      <c r="D29" s="16">
        <f>D27*33%</f>
        <v>4365.9388080000008</v>
      </c>
      <c r="E29" s="21" t="s">
        <v>29</v>
      </c>
    </row>
    <row r="30" spans="1:9" ht="13.35" customHeight="1" x14ac:dyDescent="0.25">
      <c r="A30" s="19">
        <v>25</v>
      </c>
      <c r="B30" s="90" t="s">
        <v>32</v>
      </c>
      <c r="C30" s="91"/>
      <c r="D30" s="16">
        <f>D27*33%</f>
        <v>4365.9388080000008</v>
      </c>
      <c r="E30" s="21" t="s">
        <v>29</v>
      </c>
    </row>
    <row r="31" spans="1:9" ht="19.5" customHeight="1" x14ac:dyDescent="0.25">
      <c r="A31" s="19">
        <v>26</v>
      </c>
      <c r="B31" s="99" t="s">
        <v>33</v>
      </c>
      <c r="C31" s="98"/>
      <c r="D31" s="16">
        <f>D12*14%</f>
        <v>11377.901136</v>
      </c>
      <c r="E31" s="21" t="s">
        <v>29</v>
      </c>
    </row>
    <row r="32" spans="1:9" ht="14.45" customHeight="1" x14ac:dyDescent="0.25">
      <c r="A32" s="19">
        <v>27</v>
      </c>
      <c r="B32" s="90" t="s">
        <v>34</v>
      </c>
      <c r="C32" s="91"/>
      <c r="D32" s="16">
        <f>D12*21%</f>
        <v>17066.851704000001</v>
      </c>
      <c r="E32" s="21" t="s">
        <v>29</v>
      </c>
    </row>
    <row r="33" spans="1:7" ht="17.850000000000001" customHeight="1" x14ac:dyDescent="0.25">
      <c r="A33" s="19">
        <v>28</v>
      </c>
      <c r="B33" s="90" t="s">
        <v>35</v>
      </c>
      <c r="C33" s="91"/>
      <c r="D33" s="16">
        <f>D12*0.8%</f>
        <v>650.16577919999997</v>
      </c>
      <c r="E33" s="21" t="s">
        <v>29</v>
      </c>
    </row>
    <row r="34" spans="1:7" ht="15.75" customHeight="1" x14ac:dyDescent="0.25">
      <c r="A34" s="19">
        <v>31</v>
      </c>
      <c r="B34" s="90" t="s">
        <v>131</v>
      </c>
      <c r="C34" s="91"/>
      <c r="D34" s="16">
        <v>2102.23</v>
      </c>
      <c r="E34" s="21" t="s">
        <v>29</v>
      </c>
    </row>
    <row r="35" spans="1:7" ht="15.75" customHeight="1" x14ac:dyDescent="0.25">
      <c r="A35" s="19">
        <v>32</v>
      </c>
      <c r="B35" s="90" t="s">
        <v>36</v>
      </c>
      <c r="C35" s="91"/>
      <c r="D35" s="16">
        <v>1256.23</v>
      </c>
      <c r="E35" s="21" t="s">
        <v>29</v>
      </c>
    </row>
    <row r="36" spans="1:7" ht="15" customHeight="1" x14ac:dyDescent="0.25">
      <c r="A36" s="92" t="s">
        <v>37</v>
      </c>
      <c r="B36" s="93"/>
      <c r="C36" s="94"/>
      <c r="D36" s="22">
        <f>D35+D34+D33+D32+D31+D27+D26</f>
        <v>94500.839968000015</v>
      </c>
      <c r="E36" s="23" t="s">
        <v>29</v>
      </c>
      <c r="G36" s="6"/>
    </row>
    <row r="37" spans="1:7" ht="17.100000000000001" customHeight="1" x14ac:dyDescent="0.25">
      <c r="A37" s="95" t="s">
        <v>38</v>
      </c>
      <c r="B37" s="96"/>
      <c r="C37" s="96"/>
      <c r="D37" s="96"/>
      <c r="E37" s="97"/>
    </row>
    <row r="38" spans="1:7" ht="39.75" customHeight="1" x14ac:dyDescent="0.25">
      <c r="A38" s="24"/>
      <c r="B38" s="25" t="s">
        <v>39</v>
      </c>
      <c r="C38" s="25" t="s">
        <v>40</v>
      </c>
      <c r="D38" s="25" t="s">
        <v>41</v>
      </c>
      <c r="E38" s="24" t="s">
        <v>42</v>
      </c>
    </row>
    <row r="39" spans="1:7" ht="22.7" customHeight="1" x14ac:dyDescent="0.25">
      <c r="A39" s="26">
        <v>25</v>
      </c>
      <c r="B39" s="80" t="s">
        <v>43</v>
      </c>
      <c r="C39" s="74"/>
      <c r="D39" s="74"/>
      <c r="E39" s="75"/>
    </row>
    <row r="40" spans="1:7" ht="41.1" customHeight="1" x14ac:dyDescent="0.25">
      <c r="A40" s="24"/>
      <c r="B40" s="11" t="s">
        <v>44</v>
      </c>
      <c r="C40" s="81" t="s">
        <v>45</v>
      </c>
      <c r="D40" s="81" t="s">
        <v>46</v>
      </c>
      <c r="E40" s="83">
        <f>D26/F2</f>
        <v>67.010766985312287</v>
      </c>
    </row>
    <row r="41" spans="1:7" ht="34.700000000000003" customHeight="1" x14ac:dyDescent="0.25">
      <c r="A41" s="24"/>
      <c r="B41" s="11" t="s">
        <v>47</v>
      </c>
      <c r="C41" s="85"/>
      <c r="D41" s="85"/>
      <c r="E41" s="87"/>
    </row>
    <row r="42" spans="1:7" ht="19.5" customHeight="1" x14ac:dyDescent="0.25">
      <c r="A42" s="24"/>
      <c r="B42" s="24" t="s">
        <v>48</v>
      </c>
      <c r="C42" s="85"/>
      <c r="D42" s="85"/>
      <c r="E42" s="87"/>
    </row>
    <row r="43" spans="1:7" ht="37.700000000000003" customHeight="1" x14ac:dyDescent="0.25">
      <c r="A43" s="24"/>
      <c r="B43" s="11" t="s">
        <v>49</v>
      </c>
      <c r="C43" s="85"/>
      <c r="D43" s="85"/>
      <c r="E43" s="87"/>
    </row>
    <row r="44" spans="1:7" ht="27.75" customHeight="1" x14ac:dyDescent="0.25">
      <c r="A44" s="24"/>
      <c r="B44" s="24" t="s">
        <v>50</v>
      </c>
      <c r="C44" s="85"/>
      <c r="D44" s="85"/>
      <c r="E44" s="87"/>
    </row>
    <row r="45" spans="1:7" ht="20.25" customHeight="1" x14ac:dyDescent="0.25">
      <c r="A45" s="24"/>
      <c r="B45" s="24" t="s">
        <v>51</v>
      </c>
      <c r="C45" s="85"/>
      <c r="D45" s="85"/>
      <c r="E45" s="87"/>
    </row>
    <row r="46" spans="1:7" ht="25.35" customHeight="1" x14ac:dyDescent="0.25">
      <c r="A46" s="24"/>
      <c r="B46" s="11" t="s">
        <v>52</v>
      </c>
      <c r="C46" s="88"/>
      <c r="D46" s="88"/>
      <c r="E46" s="87"/>
    </row>
    <row r="47" spans="1:7" ht="26.45" customHeight="1" x14ac:dyDescent="0.25">
      <c r="A47" s="24"/>
      <c r="B47" s="11" t="s">
        <v>53</v>
      </c>
      <c r="C47" s="89"/>
      <c r="D47" s="89"/>
      <c r="E47" s="84"/>
    </row>
    <row r="48" spans="1:7" ht="18.2" customHeight="1" x14ac:dyDescent="0.25">
      <c r="A48" s="26">
        <v>26</v>
      </c>
      <c r="B48" s="80" t="s">
        <v>54</v>
      </c>
      <c r="C48" s="74"/>
      <c r="D48" s="74"/>
      <c r="E48" s="75"/>
    </row>
    <row r="49" spans="1:5" ht="19.5" customHeight="1" x14ac:dyDescent="0.25">
      <c r="A49" s="24"/>
      <c r="B49" s="24" t="s">
        <v>55</v>
      </c>
      <c r="C49" s="11" t="s">
        <v>45</v>
      </c>
      <c r="D49" s="81" t="s">
        <v>46</v>
      </c>
      <c r="E49" s="83">
        <f>D27/F2</f>
        <v>18.160765408373372</v>
      </c>
    </row>
    <row r="50" spans="1:5" ht="30.75" customHeight="1" x14ac:dyDescent="0.25">
      <c r="A50" s="24"/>
      <c r="B50" s="11" t="s">
        <v>56</v>
      </c>
      <c r="C50" s="11" t="s">
        <v>57</v>
      </c>
      <c r="D50" s="85"/>
      <c r="E50" s="87"/>
    </row>
    <row r="51" spans="1:5" ht="17.100000000000001" customHeight="1" x14ac:dyDescent="0.25">
      <c r="A51" s="24"/>
      <c r="B51" s="11" t="s">
        <v>58</v>
      </c>
      <c r="C51" s="11" t="s">
        <v>45</v>
      </c>
      <c r="D51" s="82"/>
      <c r="E51" s="84"/>
    </row>
    <row r="52" spans="1:5" ht="14.45" customHeight="1" x14ac:dyDescent="0.25">
      <c r="A52" s="26">
        <v>27</v>
      </c>
      <c r="B52" s="80" t="s">
        <v>59</v>
      </c>
      <c r="C52" s="74"/>
      <c r="D52" s="74"/>
      <c r="E52" s="75"/>
    </row>
    <row r="53" spans="1:5" ht="20.25" customHeight="1" x14ac:dyDescent="0.25">
      <c r="A53" s="24"/>
      <c r="B53" s="11" t="s">
        <v>60</v>
      </c>
      <c r="C53" s="11" t="s">
        <v>61</v>
      </c>
      <c r="D53" s="11" t="s">
        <v>46</v>
      </c>
      <c r="E53" s="83">
        <f>D28/F2</f>
        <v>6.1746602388469469</v>
      </c>
    </row>
    <row r="54" spans="1:5" ht="20.25" customHeight="1" x14ac:dyDescent="0.25">
      <c r="A54" s="24"/>
      <c r="B54" s="11" t="s">
        <v>62</v>
      </c>
      <c r="C54" s="11" t="s">
        <v>61</v>
      </c>
      <c r="D54" s="11" t="s">
        <v>46</v>
      </c>
      <c r="E54" s="87"/>
    </row>
    <row r="55" spans="1:5" ht="20.25" customHeight="1" x14ac:dyDescent="0.25">
      <c r="A55" s="24"/>
      <c r="B55" s="24" t="s">
        <v>63</v>
      </c>
      <c r="C55" s="11" t="s">
        <v>61</v>
      </c>
      <c r="D55" s="11" t="s">
        <v>46</v>
      </c>
      <c r="E55" s="84"/>
    </row>
    <row r="56" spans="1:5" ht="13.35" customHeight="1" x14ac:dyDescent="0.25">
      <c r="A56" s="26">
        <v>28</v>
      </c>
      <c r="B56" s="80" t="s">
        <v>64</v>
      </c>
      <c r="C56" s="74"/>
      <c r="D56" s="74"/>
      <c r="E56" s="75"/>
    </row>
    <row r="57" spans="1:5" ht="21.6" customHeight="1" x14ac:dyDescent="0.25">
      <c r="A57" s="24"/>
      <c r="B57" s="11" t="s">
        <v>65</v>
      </c>
      <c r="C57" s="81" t="s">
        <v>66</v>
      </c>
      <c r="D57" s="81" t="s">
        <v>46</v>
      </c>
      <c r="E57" s="83">
        <f>D29/F2</f>
        <v>5.9930525847632135</v>
      </c>
    </row>
    <row r="58" spans="1:5" ht="21.6" customHeight="1" x14ac:dyDescent="0.25">
      <c r="A58" s="24"/>
      <c r="B58" s="11" t="s">
        <v>67</v>
      </c>
      <c r="C58" s="82"/>
      <c r="D58" s="82"/>
      <c r="E58" s="84"/>
    </row>
    <row r="59" spans="1:5" ht="15" customHeight="1" x14ac:dyDescent="0.25">
      <c r="A59" s="27">
        <v>29</v>
      </c>
      <c r="B59" s="80" t="s">
        <v>68</v>
      </c>
      <c r="C59" s="74"/>
      <c r="D59" s="74"/>
      <c r="E59" s="75"/>
    </row>
    <row r="60" spans="1:5" ht="36.6" customHeight="1" x14ac:dyDescent="0.25">
      <c r="A60" s="24"/>
      <c r="B60" s="11" t="s">
        <v>69</v>
      </c>
      <c r="C60" s="11" t="s">
        <v>70</v>
      </c>
      <c r="D60" s="11" t="s">
        <v>46</v>
      </c>
      <c r="E60" s="28">
        <f>D30/F2</f>
        <v>5.9930525847632135</v>
      </c>
    </row>
    <row r="61" spans="1:5" ht="16.5" customHeight="1" x14ac:dyDescent="0.25">
      <c r="A61" s="27">
        <v>30</v>
      </c>
      <c r="B61" s="80" t="s">
        <v>71</v>
      </c>
      <c r="C61" s="74"/>
      <c r="D61" s="74"/>
      <c r="E61" s="75"/>
    </row>
    <row r="62" spans="1:5" ht="30.75" customHeight="1" x14ac:dyDescent="0.25">
      <c r="A62" s="24"/>
      <c r="B62" s="11" t="s">
        <v>72</v>
      </c>
      <c r="C62" s="81" t="s">
        <v>73</v>
      </c>
      <c r="D62" s="81" t="s">
        <v>74</v>
      </c>
      <c r="E62" s="83">
        <f>D31/F2</f>
        <v>15.618258251201098</v>
      </c>
    </row>
    <row r="63" spans="1:5" ht="22.7" customHeight="1" x14ac:dyDescent="0.25">
      <c r="A63" s="24"/>
      <c r="B63" s="11" t="s">
        <v>75</v>
      </c>
      <c r="C63" s="85"/>
      <c r="D63" s="85"/>
      <c r="E63" s="87"/>
    </row>
    <row r="64" spans="1:5" ht="22.7" customHeight="1" x14ac:dyDescent="0.25">
      <c r="A64" s="24"/>
      <c r="B64" s="11" t="s">
        <v>76</v>
      </c>
      <c r="C64" s="82"/>
      <c r="D64" s="85"/>
      <c r="E64" s="87"/>
    </row>
    <row r="65" spans="1:5" ht="22.7" customHeight="1" x14ac:dyDescent="0.25">
      <c r="A65" s="24"/>
      <c r="B65" s="11" t="s">
        <v>77</v>
      </c>
      <c r="C65" s="25" t="s">
        <v>78</v>
      </c>
      <c r="D65" s="85"/>
      <c r="E65" s="87"/>
    </row>
    <row r="66" spans="1:5" ht="29.45" customHeight="1" x14ac:dyDescent="0.25">
      <c r="A66" s="24"/>
      <c r="B66" s="11" t="s">
        <v>72</v>
      </c>
      <c r="C66" s="29" t="s">
        <v>79</v>
      </c>
      <c r="D66" s="82"/>
      <c r="E66" s="84"/>
    </row>
    <row r="67" spans="1:5" ht="16.5" customHeight="1" x14ac:dyDescent="0.25">
      <c r="A67" s="27">
        <v>31</v>
      </c>
      <c r="B67" s="80" t="s">
        <v>71</v>
      </c>
      <c r="C67" s="74"/>
      <c r="D67" s="74"/>
      <c r="E67" s="75"/>
    </row>
    <row r="68" spans="1:5" ht="17.100000000000001" customHeight="1" x14ac:dyDescent="0.25">
      <c r="A68" s="26">
        <v>31</v>
      </c>
      <c r="B68" s="80" t="s">
        <v>80</v>
      </c>
      <c r="C68" s="74"/>
      <c r="D68" s="74"/>
      <c r="E68" s="75"/>
    </row>
    <row r="69" spans="1:5" ht="15" customHeight="1" x14ac:dyDescent="0.25">
      <c r="A69" s="24"/>
      <c r="B69" s="11" t="s">
        <v>81</v>
      </c>
      <c r="C69" s="40" t="s">
        <v>147</v>
      </c>
      <c r="D69" s="81" t="s">
        <v>46</v>
      </c>
      <c r="E69" s="83">
        <f>D35/F2</f>
        <v>1.7244063143445436</v>
      </c>
    </row>
    <row r="70" spans="1:5" ht="16.5" customHeight="1" x14ac:dyDescent="0.25">
      <c r="A70" s="24"/>
      <c r="B70" s="11" t="s">
        <v>83</v>
      </c>
      <c r="C70" s="11" t="s">
        <v>146</v>
      </c>
      <c r="D70" s="82"/>
      <c r="E70" s="84"/>
    </row>
    <row r="71" spans="1:5" ht="16.5" customHeight="1" x14ac:dyDescent="0.25">
      <c r="A71" s="26">
        <v>32</v>
      </c>
      <c r="B71" s="80" t="s">
        <v>84</v>
      </c>
      <c r="C71" s="74"/>
      <c r="D71" s="74"/>
      <c r="E71" s="75"/>
    </row>
    <row r="72" spans="1:5" ht="22.7" customHeight="1" x14ac:dyDescent="0.25">
      <c r="A72" s="24"/>
      <c r="B72" s="11" t="s">
        <v>85</v>
      </c>
      <c r="C72" s="25" t="s">
        <v>86</v>
      </c>
      <c r="D72" s="81" t="s">
        <v>46</v>
      </c>
      <c r="E72" s="78">
        <f>D32/F2</f>
        <v>23.427387376801647</v>
      </c>
    </row>
    <row r="73" spans="1:5" ht="14.45" customHeight="1" x14ac:dyDescent="0.25">
      <c r="A73" s="24"/>
      <c r="B73" s="11" t="s">
        <v>87</v>
      </c>
      <c r="C73" s="25" t="s">
        <v>86</v>
      </c>
      <c r="D73" s="85"/>
      <c r="E73" s="79"/>
    </row>
    <row r="74" spans="1:5" ht="16.5" customHeight="1" x14ac:dyDescent="0.25">
      <c r="A74" s="24"/>
      <c r="B74" s="11" t="s">
        <v>88</v>
      </c>
      <c r="C74" s="25" t="s">
        <v>86</v>
      </c>
      <c r="D74" s="85"/>
      <c r="E74" s="79"/>
    </row>
    <row r="75" spans="1:5" ht="11.25" customHeight="1" x14ac:dyDescent="0.25">
      <c r="A75" s="24"/>
      <c r="B75" s="11" t="s">
        <v>89</v>
      </c>
      <c r="C75" s="25" t="s">
        <v>86</v>
      </c>
      <c r="D75" s="85"/>
      <c r="E75" s="79"/>
    </row>
    <row r="76" spans="1:5" ht="21.95" customHeight="1" x14ac:dyDescent="0.25">
      <c r="A76" s="24"/>
      <c r="B76" s="11" t="s">
        <v>90</v>
      </c>
      <c r="C76" s="25" t="s">
        <v>86</v>
      </c>
      <c r="D76" s="85"/>
      <c r="E76" s="79"/>
    </row>
    <row r="77" spans="1:5" ht="29.45" customHeight="1" x14ac:dyDescent="0.25">
      <c r="A77" s="24"/>
      <c r="B77" s="11" t="s">
        <v>91</v>
      </c>
      <c r="C77" s="25" t="s">
        <v>86</v>
      </c>
      <c r="D77" s="85"/>
      <c r="E77" s="79"/>
    </row>
    <row r="78" spans="1:5" ht="20.25" customHeight="1" x14ac:dyDescent="0.25">
      <c r="A78" s="24"/>
      <c r="B78" s="11" t="s">
        <v>92</v>
      </c>
      <c r="C78" s="25" t="s">
        <v>86</v>
      </c>
      <c r="D78" s="85"/>
      <c r="E78" s="79"/>
    </row>
    <row r="79" spans="1:5" ht="20.25" customHeight="1" x14ac:dyDescent="0.25">
      <c r="A79" s="24"/>
      <c r="B79" s="24" t="s">
        <v>93</v>
      </c>
      <c r="C79" s="25" t="s">
        <v>86</v>
      </c>
      <c r="D79" s="85"/>
      <c r="E79" s="79"/>
    </row>
    <row r="80" spans="1:5" ht="15" customHeight="1" x14ac:dyDescent="0.25">
      <c r="A80" s="24"/>
      <c r="B80" s="11" t="s">
        <v>94</v>
      </c>
      <c r="C80" s="25" t="s">
        <v>95</v>
      </c>
      <c r="D80" s="82"/>
      <c r="E80" s="86"/>
    </row>
    <row r="81" spans="1:5" ht="12.6" customHeight="1" x14ac:dyDescent="0.25">
      <c r="A81" s="26">
        <v>37</v>
      </c>
      <c r="B81" s="73" t="s">
        <v>133</v>
      </c>
      <c r="C81" s="74"/>
      <c r="D81" s="74"/>
      <c r="E81" s="75"/>
    </row>
    <row r="82" spans="1:5" ht="37.700000000000003" customHeight="1" x14ac:dyDescent="0.25">
      <c r="A82" s="24"/>
      <c r="B82" s="11" t="s">
        <v>134</v>
      </c>
      <c r="C82" s="25" t="s">
        <v>97</v>
      </c>
      <c r="D82" s="76" t="s">
        <v>96</v>
      </c>
      <c r="E82" s="78">
        <f>D34/F2</f>
        <v>2.8856966369251889</v>
      </c>
    </row>
    <row r="83" spans="1:5" ht="23.25" customHeight="1" x14ac:dyDescent="0.25">
      <c r="A83" s="24"/>
      <c r="B83" s="40" t="s">
        <v>134</v>
      </c>
      <c r="C83" s="25" t="s">
        <v>98</v>
      </c>
      <c r="D83" s="77"/>
      <c r="E83" s="79"/>
    </row>
    <row r="84" spans="1:5" ht="9.75" customHeight="1" x14ac:dyDescent="0.25">
      <c r="A84" s="26">
        <v>38</v>
      </c>
      <c r="B84" s="80" t="s">
        <v>99</v>
      </c>
      <c r="C84" s="74"/>
      <c r="D84" s="74"/>
      <c r="E84" s="75"/>
    </row>
    <row r="85" spans="1:5" ht="14.25" customHeight="1" x14ac:dyDescent="0.25">
      <c r="A85" s="24"/>
      <c r="B85" s="11" t="s">
        <v>100</v>
      </c>
      <c r="C85" s="11" t="s">
        <v>101</v>
      </c>
      <c r="D85" s="65">
        <v>0</v>
      </c>
      <c r="E85" s="66"/>
    </row>
    <row r="86" spans="1:5" ht="14.25" customHeight="1" x14ac:dyDescent="0.25">
      <c r="A86" s="24"/>
      <c r="B86" s="11" t="s">
        <v>102</v>
      </c>
      <c r="C86" s="11" t="s">
        <v>101</v>
      </c>
      <c r="D86" s="65">
        <v>0</v>
      </c>
      <c r="E86" s="66"/>
    </row>
    <row r="87" spans="1:5" ht="14.25" customHeight="1" x14ac:dyDescent="0.25">
      <c r="A87" s="24"/>
      <c r="B87" s="11" t="s">
        <v>103</v>
      </c>
      <c r="C87" s="11" t="s">
        <v>101</v>
      </c>
      <c r="D87" s="65">
        <v>0</v>
      </c>
      <c r="E87" s="66"/>
    </row>
    <row r="88" spans="1:5" ht="14.25" customHeight="1" x14ac:dyDescent="0.25">
      <c r="A88" s="54"/>
      <c r="B88" s="11" t="s">
        <v>104</v>
      </c>
      <c r="C88" s="11" t="s">
        <v>7</v>
      </c>
      <c r="D88" s="65">
        <v>0</v>
      </c>
      <c r="E88" s="66"/>
    </row>
    <row r="89" spans="1:5" ht="16.5" customHeight="1" x14ac:dyDescent="0.25">
      <c r="A89" s="67" t="s">
        <v>105</v>
      </c>
      <c r="B89" s="68"/>
      <c r="C89" s="68"/>
      <c r="D89" s="68"/>
      <c r="E89" s="69"/>
    </row>
    <row r="90" spans="1:5" ht="16.5" customHeight="1" x14ac:dyDescent="0.25">
      <c r="A90" s="31">
        <v>1</v>
      </c>
      <c r="B90" s="21" t="s">
        <v>106</v>
      </c>
      <c r="C90" s="21" t="s">
        <v>107</v>
      </c>
      <c r="D90" s="52">
        <v>0</v>
      </c>
      <c r="E90" s="33"/>
    </row>
    <row r="91" spans="1:5" ht="16.5" customHeight="1" x14ac:dyDescent="0.25">
      <c r="A91" s="31">
        <v>2</v>
      </c>
      <c r="B91" s="21" t="s">
        <v>108</v>
      </c>
      <c r="C91" s="21" t="s">
        <v>107</v>
      </c>
      <c r="D91" s="52">
        <v>0</v>
      </c>
      <c r="E91" s="33"/>
    </row>
    <row r="92" spans="1:5" ht="16.5" customHeight="1" x14ac:dyDescent="0.25">
      <c r="A92" s="31">
        <v>3</v>
      </c>
      <c r="B92" s="21" t="s">
        <v>109</v>
      </c>
      <c r="C92" s="21" t="s">
        <v>107</v>
      </c>
      <c r="D92" s="34"/>
      <c r="E92" s="33"/>
    </row>
    <row r="93" spans="1:5" ht="16.5" customHeight="1" x14ac:dyDescent="0.25">
      <c r="A93" s="31">
        <v>4</v>
      </c>
      <c r="B93" s="21" t="s">
        <v>110</v>
      </c>
      <c r="C93" s="21" t="s">
        <v>107</v>
      </c>
      <c r="D93" s="52" t="s">
        <v>111</v>
      </c>
      <c r="E93" s="33"/>
    </row>
    <row r="94" spans="1:5" ht="16.5" customHeight="1" x14ac:dyDescent="0.25">
      <c r="A94" s="31">
        <v>5</v>
      </c>
      <c r="B94" s="21" t="s">
        <v>112</v>
      </c>
      <c r="C94" s="21" t="s">
        <v>107</v>
      </c>
      <c r="D94" s="52" t="s">
        <v>111</v>
      </c>
      <c r="E94" s="33"/>
    </row>
    <row r="95" spans="1:5" ht="16.5" customHeight="1" x14ac:dyDescent="0.25">
      <c r="A95" s="31">
        <v>6</v>
      </c>
      <c r="B95" s="21" t="s">
        <v>113</v>
      </c>
      <c r="C95" s="21" t="s">
        <v>107</v>
      </c>
      <c r="D95" s="34"/>
      <c r="E95" s="33"/>
    </row>
    <row r="96" spans="1:5" ht="16.5" customHeight="1" x14ac:dyDescent="0.25">
      <c r="A96" s="67" t="s">
        <v>114</v>
      </c>
      <c r="B96" s="68"/>
      <c r="C96" s="68"/>
      <c r="D96" s="68"/>
      <c r="E96" s="69"/>
    </row>
    <row r="97" spans="1:6" ht="16.5" customHeight="1" x14ac:dyDescent="0.25">
      <c r="A97" s="31">
        <v>1</v>
      </c>
      <c r="B97" s="21" t="s">
        <v>115</v>
      </c>
      <c r="C97" s="21" t="s">
        <v>116</v>
      </c>
      <c r="D97" s="52">
        <v>1</v>
      </c>
      <c r="E97" s="33"/>
    </row>
    <row r="98" spans="1:6" ht="16.5" customHeight="1" x14ac:dyDescent="0.25">
      <c r="A98" s="31">
        <v>2</v>
      </c>
      <c r="B98" s="21" t="s">
        <v>117</v>
      </c>
      <c r="C98" s="21" t="s">
        <v>116</v>
      </c>
      <c r="D98" s="52">
        <v>1</v>
      </c>
      <c r="E98" s="33"/>
    </row>
    <row r="99" spans="1:6" ht="16.5" customHeight="1" x14ac:dyDescent="0.25">
      <c r="A99" s="31">
        <v>3</v>
      </c>
      <c r="B99" s="21" t="s">
        <v>118</v>
      </c>
      <c r="C99" s="21" t="s">
        <v>116</v>
      </c>
      <c r="D99" s="52" t="s">
        <v>111</v>
      </c>
      <c r="E99" s="33"/>
    </row>
    <row r="100" spans="1:6" ht="16.5" customHeight="1" x14ac:dyDescent="0.25">
      <c r="A100" s="31">
        <v>4</v>
      </c>
      <c r="B100" s="21" t="s">
        <v>119</v>
      </c>
      <c r="C100" s="21" t="s">
        <v>107</v>
      </c>
      <c r="D100" s="52">
        <v>263.64</v>
      </c>
      <c r="E100" s="33"/>
    </row>
    <row r="101" spans="1:6" ht="16.5" customHeight="1" x14ac:dyDescent="0.25">
      <c r="A101" s="70" t="s">
        <v>120</v>
      </c>
      <c r="B101" s="71"/>
      <c r="C101" s="71"/>
      <c r="D101" s="71"/>
      <c r="E101" s="72"/>
    </row>
    <row r="102" spans="1:6" ht="16.5" customHeight="1" x14ac:dyDescent="0.25">
      <c r="A102" s="31">
        <v>1</v>
      </c>
      <c r="B102" s="21" t="s">
        <v>121</v>
      </c>
      <c r="C102" s="21" t="s">
        <v>116</v>
      </c>
      <c r="D102" s="53"/>
      <c r="E102" s="33"/>
    </row>
    <row r="103" spans="1:6" ht="16.5" customHeight="1" x14ac:dyDescent="0.25">
      <c r="A103" s="31">
        <v>2</v>
      </c>
      <c r="B103" s="21" t="s">
        <v>122</v>
      </c>
      <c r="C103" s="21" t="s">
        <v>116</v>
      </c>
      <c r="D103" s="53"/>
      <c r="E103" s="33"/>
    </row>
    <row r="104" spans="1:6" ht="24.75" customHeight="1" x14ac:dyDescent="0.25">
      <c r="A104" s="31">
        <v>3</v>
      </c>
      <c r="B104" s="21" t="s">
        <v>123</v>
      </c>
      <c r="C104" s="21" t="s">
        <v>107</v>
      </c>
      <c r="D104" s="53"/>
      <c r="E104" s="33"/>
    </row>
    <row r="105" spans="1:6" ht="16.5" customHeight="1" x14ac:dyDescent="0.25">
      <c r="A105" s="55"/>
      <c r="B105" s="36"/>
      <c r="C105" s="36"/>
      <c r="D105" s="37"/>
      <c r="E105" s="37"/>
    </row>
    <row r="106" spans="1:6" ht="16.5" customHeight="1" x14ac:dyDescent="0.25">
      <c r="A106" s="61" t="s">
        <v>136</v>
      </c>
      <c r="B106" s="62"/>
      <c r="C106" s="62"/>
      <c r="D106" s="62"/>
      <c r="E106" s="62"/>
      <c r="F106" s="62"/>
    </row>
    <row r="107" spans="1:6" ht="16.5" customHeight="1" x14ac:dyDescent="0.25">
      <c r="A107" s="55"/>
      <c r="B107" s="36"/>
      <c r="C107" s="36"/>
      <c r="D107" s="37"/>
      <c r="E107" s="37"/>
    </row>
    <row r="108" spans="1:6" ht="16.5" customHeight="1" x14ac:dyDescent="0.25">
      <c r="A108" s="61" t="s">
        <v>135</v>
      </c>
      <c r="B108" s="62"/>
      <c r="C108" s="62"/>
      <c r="D108" s="62"/>
      <c r="E108" s="62"/>
      <c r="F108" s="62"/>
    </row>
    <row r="109" spans="1:6" ht="16.5" customHeight="1" x14ac:dyDescent="0.25">
      <c r="A109" s="55"/>
      <c r="B109" s="36"/>
      <c r="C109" s="36"/>
      <c r="D109" s="37"/>
      <c r="E109" s="37"/>
    </row>
    <row r="110" spans="1:6" ht="16.5" customHeight="1" x14ac:dyDescent="0.25">
      <c r="A110" s="55"/>
      <c r="B110" s="36"/>
      <c r="C110" s="36"/>
      <c r="D110" s="37"/>
      <c r="E110" s="37"/>
    </row>
    <row r="111" spans="1:6" ht="16.5" customHeight="1" x14ac:dyDescent="0.25">
      <c r="A111" s="55"/>
      <c r="B111" s="36"/>
      <c r="C111" s="36"/>
      <c r="D111" s="37"/>
      <c r="E111" s="37"/>
    </row>
    <row r="112" spans="1:6" ht="16.5" customHeight="1" x14ac:dyDescent="0.25">
      <c r="A112" s="55"/>
      <c r="B112" s="36"/>
      <c r="C112" s="36"/>
      <c r="D112" s="37"/>
      <c r="E112" s="37"/>
    </row>
    <row r="113" spans="1:5" ht="16.5" customHeight="1" x14ac:dyDescent="0.25">
      <c r="A113" s="55"/>
      <c r="B113" s="36"/>
      <c r="C113" s="36"/>
      <c r="D113" s="37"/>
      <c r="E113" s="37"/>
    </row>
    <row r="114" spans="1:5" ht="16.5" customHeight="1" x14ac:dyDescent="0.25">
      <c r="A114" s="55"/>
      <c r="B114" s="36"/>
      <c r="C114" s="36"/>
      <c r="D114" s="37"/>
      <c r="E114" s="37"/>
    </row>
    <row r="115" spans="1:5" ht="16.5" customHeight="1" x14ac:dyDescent="0.25">
      <c r="A115" s="55"/>
      <c r="B115" s="36"/>
      <c r="C115" s="36"/>
      <c r="D115" s="37"/>
      <c r="E115" s="37"/>
    </row>
    <row r="116" spans="1:5" ht="16.5" customHeight="1" x14ac:dyDescent="0.25">
      <c r="A116" s="55"/>
      <c r="B116" s="36"/>
      <c r="C116" s="36"/>
      <c r="D116" s="37"/>
      <c r="E116" s="37"/>
    </row>
    <row r="117" spans="1:5" ht="16.5" customHeight="1" x14ac:dyDescent="0.25">
      <c r="A117" s="55"/>
      <c r="B117" s="36"/>
      <c r="C117" s="36"/>
      <c r="D117" s="37"/>
      <c r="E117" s="37"/>
    </row>
    <row r="118" spans="1:5" ht="16.5" customHeight="1" x14ac:dyDescent="0.25">
      <c r="A118" s="55"/>
      <c r="B118" s="36"/>
      <c r="C118" s="36"/>
      <c r="D118" s="37"/>
      <c r="E118" s="37"/>
    </row>
    <row r="119" spans="1:5" ht="16.5" customHeight="1" x14ac:dyDescent="0.25">
      <c r="A119" s="55"/>
      <c r="B119" s="36"/>
      <c r="C119" s="36"/>
      <c r="D119" s="37"/>
      <c r="E119" s="37"/>
    </row>
    <row r="120" spans="1:5" ht="16.5" customHeight="1" x14ac:dyDescent="0.25">
      <c r="A120" s="55"/>
      <c r="B120" s="36"/>
      <c r="C120" s="36"/>
      <c r="D120" s="37"/>
      <c r="E120" s="37"/>
    </row>
    <row r="121" spans="1:5" ht="16.5" customHeight="1" x14ac:dyDescent="0.25">
      <c r="A121" s="55"/>
      <c r="B121" s="36"/>
      <c r="C121" s="36"/>
      <c r="D121" s="37"/>
      <c r="E121" s="37"/>
    </row>
    <row r="122" spans="1:5" ht="16.5" customHeight="1" x14ac:dyDescent="0.25">
      <c r="A122" s="55"/>
      <c r="B122" s="36"/>
      <c r="C122" s="36"/>
      <c r="D122" s="37"/>
      <c r="E122" s="37"/>
    </row>
    <row r="123" spans="1:5" ht="16.5" customHeight="1" x14ac:dyDescent="0.25">
      <c r="A123" s="55"/>
      <c r="B123" s="36"/>
      <c r="C123" s="36"/>
      <c r="D123" s="37"/>
      <c r="E123" s="37"/>
    </row>
    <row r="124" spans="1:5" ht="16.5" customHeight="1" x14ac:dyDescent="0.25">
      <c r="A124" s="55"/>
      <c r="B124" s="36"/>
      <c r="C124" s="36"/>
      <c r="D124" s="37"/>
      <c r="E124" s="37"/>
    </row>
    <row r="125" spans="1:5" ht="16.5" customHeight="1" x14ac:dyDescent="0.25">
      <c r="A125" s="55"/>
      <c r="B125" s="36"/>
      <c r="C125" s="36"/>
      <c r="D125" s="37"/>
      <c r="E125" s="37"/>
    </row>
    <row r="126" spans="1:5" ht="16.5" customHeight="1" x14ac:dyDescent="0.25">
      <c r="A126" s="55"/>
      <c r="B126" s="36"/>
      <c r="C126" s="36"/>
      <c r="D126" s="37"/>
      <c r="E126" s="37"/>
    </row>
    <row r="127" spans="1:5" ht="16.5" customHeight="1" x14ac:dyDescent="0.25">
      <c r="A127" s="55"/>
      <c r="B127" s="36"/>
      <c r="C127" s="36"/>
      <c r="D127" s="37"/>
      <c r="E127" s="37"/>
    </row>
    <row r="128" spans="1:5" ht="16.5" customHeight="1" x14ac:dyDescent="0.25">
      <c r="A128" s="55"/>
      <c r="B128" s="36"/>
      <c r="C128" s="36"/>
      <c r="D128" s="37"/>
      <c r="E128" s="37"/>
    </row>
    <row r="129" spans="1:5" ht="16.5" customHeight="1" x14ac:dyDescent="0.25">
      <c r="A129" s="55"/>
      <c r="B129" s="36"/>
      <c r="C129" s="36"/>
      <c r="D129" s="37"/>
      <c r="E129" s="37"/>
    </row>
    <row r="130" spans="1:5" ht="16.5" customHeight="1" x14ac:dyDescent="0.25">
      <c r="A130" s="55"/>
      <c r="B130" s="36"/>
      <c r="C130" s="36"/>
      <c r="D130" s="37"/>
      <c r="E130" s="37"/>
    </row>
    <row r="131" spans="1:5" ht="16.5" customHeight="1" x14ac:dyDescent="0.25">
      <c r="A131" s="55"/>
      <c r="B131" s="36"/>
      <c r="C131" s="36"/>
      <c r="D131" s="37"/>
      <c r="E131" s="37"/>
    </row>
    <row r="132" spans="1:5" ht="16.5" customHeight="1" x14ac:dyDescent="0.25">
      <c r="A132" s="55"/>
      <c r="B132" s="36"/>
      <c r="C132" s="36"/>
      <c r="D132" s="37"/>
      <c r="E132" s="37"/>
    </row>
    <row r="133" spans="1:5" ht="16.5" customHeight="1" x14ac:dyDescent="0.25">
      <c r="A133" s="55"/>
      <c r="B133" s="36"/>
      <c r="C133" s="36"/>
      <c r="D133" s="37"/>
      <c r="E133" s="37"/>
    </row>
    <row r="134" spans="1:5" ht="9.75" customHeight="1" x14ac:dyDescent="0.25"/>
    <row r="135" spans="1:5" x14ac:dyDescent="0.25">
      <c r="E135" s="38"/>
    </row>
  </sheetData>
  <mergeCells count="77">
    <mergeCell ref="B13:C13"/>
    <mergeCell ref="A1:F1"/>
    <mergeCell ref="A3:E3"/>
    <mergeCell ref="B4:C4"/>
    <mergeCell ref="B5:C5"/>
    <mergeCell ref="B6:C6"/>
    <mergeCell ref="A7:E7"/>
    <mergeCell ref="B8:C8"/>
    <mergeCell ref="B9:C9"/>
    <mergeCell ref="B10:C10"/>
    <mergeCell ref="B11:C11"/>
    <mergeCell ref="B12:C12"/>
    <mergeCell ref="A25:C25"/>
    <mergeCell ref="D25:E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E24"/>
    <mergeCell ref="A37:E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A36:C36"/>
    <mergeCell ref="B39:E39"/>
    <mergeCell ref="C40:C45"/>
    <mergeCell ref="D40:D45"/>
    <mergeCell ref="E40:E47"/>
    <mergeCell ref="C46:C47"/>
    <mergeCell ref="D46:D47"/>
    <mergeCell ref="C62:C64"/>
    <mergeCell ref="D62:D66"/>
    <mergeCell ref="E62:E66"/>
    <mergeCell ref="B48:E48"/>
    <mergeCell ref="D49:D51"/>
    <mergeCell ref="E49:E51"/>
    <mergeCell ref="B52:E52"/>
    <mergeCell ref="E53:E55"/>
    <mergeCell ref="B56:E56"/>
    <mergeCell ref="C57:C58"/>
    <mergeCell ref="D57:D58"/>
    <mergeCell ref="E57:E58"/>
    <mergeCell ref="B59:E59"/>
    <mergeCell ref="B61:E61"/>
    <mergeCell ref="D86:E86"/>
    <mergeCell ref="B67:E67"/>
    <mergeCell ref="B68:E68"/>
    <mergeCell ref="D69:D70"/>
    <mergeCell ref="E69:E70"/>
    <mergeCell ref="B71:E71"/>
    <mergeCell ref="D72:D80"/>
    <mergeCell ref="E72:E80"/>
    <mergeCell ref="B81:E81"/>
    <mergeCell ref="D82:D83"/>
    <mergeCell ref="E82:E83"/>
    <mergeCell ref="B84:E84"/>
    <mergeCell ref="D85:E85"/>
    <mergeCell ref="A108:F108"/>
    <mergeCell ref="D87:E87"/>
    <mergeCell ref="D88:E88"/>
    <mergeCell ref="A89:E89"/>
    <mergeCell ref="A96:E96"/>
    <mergeCell ref="A101:E101"/>
    <mergeCell ref="A106:F106"/>
  </mergeCells>
  <pageMargins left="0.7" right="0.7" top="0.75" bottom="0.75" header="0.3" footer="0.3"/>
  <pageSetup paperSize="9" scale="79" orientation="portrait" r:id="rId1"/>
  <rowBreaks count="2" manualBreakCount="2">
    <brk id="97" max="4" man="1"/>
    <brk id="106" max="4" man="1"/>
  </rowBreaks>
  <colBreaks count="1" manualBreakCount="1">
    <brk id="5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FDC8F-D148-4B96-917B-03461EC257DD}">
  <sheetPr>
    <tabColor rgb="FF00B050"/>
  </sheetPr>
  <dimension ref="A1:I135"/>
  <sheetViews>
    <sheetView zoomScale="110" zoomScaleNormal="110" workbookViewId="0">
      <selection activeCell="I25" sqref="I25"/>
    </sheetView>
  </sheetViews>
  <sheetFormatPr defaultRowHeight="12.75" x14ac:dyDescent="0.25"/>
  <cols>
    <col min="1" max="1" width="6.42578125" style="1" customWidth="1"/>
    <col min="2" max="2" width="46.7109375" style="1" customWidth="1"/>
    <col min="3" max="3" width="22.7109375" style="1" customWidth="1"/>
    <col min="4" max="4" width="19.42578125" style="1" customWidth="1"/>
    <col min="5" max="5" width="14.7109375" style="1" customWidth="1"/>
    <col min="6" max="6" width="12.28515625" style="6" customWidth="1"/>
    <col min="7" max="7" width="11.5703125" style="1" customWidth="1"/>
    <col min="8" max="8" width="8.7109375" style="1" bestFit="1" customWidth="1"/>
    <col min="9" max="16384" width="9.140625" style="1"/>
  </cols>
  <sheetData>
    <row r="1" spans="1:6" ht="29.25" customHeight="1" x14ac:dyDescent="0.25">
      <c r="A1" s="61" t="s">
        <v>124</v>
      </c>
      <c r="B1" s="107"/>
      <c r="C1" s="107"/>
      <c r="D1" s="107"/>
      <c r="E1" s="107"/>
      <c r="F1" s="107"/>
    </row>
    <row r="2" spans="1:6" x14ac:dyDescent="0.25">
      <c r="A2" s="51"/>
      <c r="B2" s="3" t="s">
        <v>164</v>
      </c>
      <c r="C2" s="55"/>
      <c r="D2" s="55"/>
      <c r="E2" s="55"/>
      <c r="F2" s="5">
        <v>1041.5999999999999</v>
      </c>
    </row>
    <row r="3" spans="1:6" ht="12" customHeight="1" x14ac:dyDescent="0.25">
      <c r="A3" s="95" t="s">
        <v>0</v>
      </c>
      <c r="B3" s="96"/>
      <c r="C3" s="96"/>
      <c r="D3" s="96"/>
      <c r="E3" s="97"/>
    </row>
    <row r="4" spans="1:6" ht="12.6" customHeight="1" x14ac:dyDescent="0.25">
      <c r="A4" s="7">
        <v>1</v>
      </c>
      <c r="B4" s="100" t="s">
        <v>1</v>
      </c>
      <c r="C4" s="101"/>
      <c r="D4" s="8" t="s">
        <v>127</v>
      </c>
      <c r="E4" s="9"/>
    </row>
    <row r="5" spans="1:6" ht="11.25" customHeight="1" x14ac:dyDescent="0.25">
      <c r="A5" s="7">
        <v>2</v>
      </c>
      <c r="B5" s="100" t="s">
        <v>3</v>
      </c>
      <c r="C5" s="101"/>
      <c r="D5" s="8" t="s">
        <v>126</v>
      </c>
      <c r="E5" s="39" t="s">
        <v>129</v>
      </c>
    </row>
    <row r="6" spans="1:6" ht="9.75" customHeight="1" x14ac:dyDescent="0.25">
      <c r="A6" s="7">
        <v>3</v>
      </c>
      <c r="B6" s="100" t="s">
        <v>4</v>
      </c>
      <c r="C6" s="101"/>
      <c r="D6" s="8" t="s">
        <v>128</v>
      </c>
      <c r="E6" s="9" t="s">
        <v>2</v>
      </c>
    </row>
    <row r="7" spans="1:6" ht="19.5" customHeight="1" x14ac:dyDescent="0.25">
      <c r="A7" s="95" t="s">
        <v>5</v>
      </c>
      <c r="B7" s="96"/>
      <c r="C7" s="96"/>
      <c r="D7" s="96"/>
      <c r="E7" s="97"/>
    </row>
    <row r="8" spans="1:6" ht="9.75" customHeight="1" x14ac:dyDescent="0.25">
      <c r="A8" s="7">
        <v>4</v>
      </c>
      <c r="B8" s="100" t="s">
        <v>6</v>
      </c>
      <c r="C8" s="101"/>
      <c r="D8" s="10">
        <v>0</v>
      </c>
      <c r="E8" s="11" t="s">
        <v>7</v>
      </c>
    </row>
    <row r="9" spans="1:6" ht="9.75" customHeight="1" x14ac:dyDescent="0.25">
      <c r="A9" s="7">
        <v>5</v>
      </c>
      <c r="B9" s="100" t="s">
        <v>8</v>
      </c>
      <c r="C9" s="101"/>
      <c r="D9" s="10">
        <v>0</v>
      </c>
      <c r="E9" s="12" t="s">
        <v>9</v>
      </c>
    </row>
    <row r="10" spans="1:6" ht="9.75" customHeight="1" x14ac:dyDescent="0.25">
      <c r="A10" s="7">
        <v>6</v>
      </c>
      <c r="B10" s="100" t="s">
        <v>10</v>
      </c>
      <c r="C10" s="101"/>
      <c r="D10" s="13">
        <v>137198.47</v>
      </c>
      <c r="E10" s="12" t="s">
        <v>9</v>
      </c>
    </row>
    <row r="11" spans="1:6" ht="9.75" customHeight="1" x14ac:dyDescent="0.25">
      <c r="A11" s="14">
        <v>7</v>
      </c>
      <c r="B11" s="92" t="s">
        <v>11</v>
      </c>
      <c r="C11" s="94"/>
      <c r="D11" s="15">
        <v>135116.28</v>
      </c>
      <c r="E11" s="9" t="s">
        <v>12</v>
      </c>
    </row>
    <row r="12" spans="1:6" ht="9.75" customHeight="1" x14ac:dyDescent="0.25">
      <c r="A12" s="7">
        <v>9</v>
      </c>
      <c r="B12" s="100" t="s">
        <v>132</v>
      </c>
      <c r="C12" s="101"/>
      <c r="D12" s="16">
        <f>D11-D13</f>
        <v>116200.00079999999</v>
      </c>
      <c r="E12" s="12" t="s">
        <v>9</v>
      </c>
    </row>
    <row r="13" spans="1:6" ht="9.75" customHeight="1" x14ac:dyDescent="0.25">
      <c r="A13" s="7">
        <v>10</v>
      </c>
      <c r="B13" s="100" t="s">
        <v>13</v>
      </c>
      <c r="C13" s="101"/>
      <c r="D13" s="16">
        <f>D11*14%</f>
        <v>18916.279200000001</v>
      </c>
      <c r="E13" s="12" t="s">
        <v>9</v>
      </c>
    </row>
    <row r="14" spans="1:6" ht="9.75" customHeight="1" x14ac:dyDescent="0.25">
      <c r="A14" s="14">
        <v>11</v>
      </c>
      <c r="B14" s="92" t="s">
        <v>14</v>
      </c>
      <c r="C14" s="94"/>
      <c r="D14" s="15">
        <v>114914.56</v>
      </c>
      <c r="E14" s="9" t="s">
        <v>12</v>
      </c>
    </row>
    <row r="15" spans="1:6" ht="9.75" customHeight="1" x14ac:dyDescent="0.25">
      <c r="A15" s="7">
        <v>12</v>
      </c>
      <c r="B15" s="100" t="s">
        <v>15</v>
      </c>
      <c r="C15" s="101"/>
      <c r="D15" s="17">
        <f>D14</f>
        <v>114914.56</v>
      </c>
      <c r="E15" s="12" t="s">
        <v>9</v>
      </c>
    </row>
    <row r="16" spans="1:6" ht="9.75" customHeight="1" x14ac:dyDescent="0.25">
      <c r="A16" s="7">
        <v>13</v>
      </c>
      <c r="B16" s="100" t="s">
        <v>16</v>
      </c>
      <c r="C16" s="101"/>
      <c r="D16" s="10">
        <v>0</v>
      </c>
      <c r="E16" s="12" t="s">
        <v>9</v>
      </c>
    </row>
    <row r="17" spans="1:9" ht="9.75" customHeight="1" x14ac:dyDescent="0.25">
      <c r="A17" s="7">
        <v>14</v>
      </c>
      <c r="B17" s="100" t="s">
        <v>17</v>
      </c>
      <c r="C17" s="101"/>
      <c r="D17" s="10">
        <v>0</v>
      </c>
      <c r="E17" s="12" t="s">
        <v>9</v>
      </c>
    </row>
    <row r="18" spans="1:9" ht="9.75" customHeight="1" x14ac:dyDescent="0.25">
      <c r="A18" s="7">
        <v>15</v>
      </c>
      <c r="B18" s="100" t="s">
        <v>18</v>
      </c>
      <c r="C18" s="101"/>
      <c r="D18" s="10">
        <v>0</v>
      </c>
      <c r="E18" s="12" t="s">
        <v>9</v>
      </c>
    </row>
    <row r="19" spans="1:9" ht="9.75" customHeight="1" x14ac:dyDescent="0.25">
      <c r="A19" s="7">
        <v>16</v>
      </c>
      <c r="B19" s="100" t="s">
        <v>19</v>
      </c>
      <c r="C19" s="101"/>
      <c r="D19" s="10">
        <v>0</v>
      </c>
      <c r="E19" s="12" t="s">
        <v>9</v>
      </c>
    </row>
    <row r="20" spans="1:9" ht="9.75" customHeight="1" x14ac:dyDescent="0.25">
      <c r="A20" s="14">
        <v>17</v>
      </c>
      <c r="B20" s="92" t="s">
        <v>20</v>
      </c>
      <c r="C20" s="94"/>
      <c r="D20" s="18">
        <f>D10+D11-D15</f>
        <v>157400.19</v>
      </c>
      <c r="E20" s="9" t="s">
        <v>12</v>
      </c>
    </row>
    <row r="21" spans="1:9" ht="9.75" customHeight="1" x14ac:dyDescent="0.25">
      <c r="A21" s="7">
        <v>18</v>
      </c>
      <c r="B21" s="100" t="s">
        <v>21</v>
      </c>
      <c r="C21" s="101"/>
      <c r="D21" s="12" t="s">
        <v>22</v>
      </c>
      <c r="E21" s="12" t="s">
        <v>9</v>
      </c>
    </row>
    <row r="22" spans="1:9" ht="9.75" customHeight="1" x14ac:dyDescent="0.25">
      <c r="A22" s="7">
        <v>19</v>
      </c>
      <c r="B22" s="100" t="s">
        <v>23</v>
      </c>
      <c r="C22" s="101"/>
      <c r="D22" s="12" t="s">
        <v>22</v>
      </c>
      <c r="E22" s="12" t="s">
        <v>9</v>
      </c>
    </row>
    <row r="23" spans="1:9" ht="13.7" customHeight="1" x14ac:dyDescent="0.25">
      <c r="A23" s="7">
        <v>20</v>
      </c>
      <c r="B23" s="100" t="s">
        <v>24</v>
      </c>
      <c r="C23" s="101"/>
      <c r="D23" s="17">
        <f>D20</f>
        <v>157400.19</v>
      </c>
      <c r="E23" s="12" t="s">
        <v>9</v>
      </c>
      <c r="H23" s="6"/>
    </row>
    <row r="24" spans="1:9" ht="12" customHeight="1" x14ac:dyDescent="0.25">
      <c r="A24" s="95" t="s">
        <v>25</v>
      </c>
      <c r="B24" s="96"/>
      <c r="C24" s="96"/>
      <c r="D24" s="96"/>
      <c r="E24" s="97"/>
      <c r="I24" s="1" t="s">
        <v>145</v>
      </c>
    </row>
    <row r="25" spans="1:9" ht="19.5" customHeight="1" x14ac:dyDescent="0.25">
      <c r="A25" s="90" t="s">
        <v>26</v>
      </c>
      <c r="B25" s="102"/>
      <c r="C25" s="91"/>
      <c r="D25" s="103" t="s">
        <v>27</v>
      </c>
      <c r="E25" s="104"/>
    </row>
    <row r="26" spans="1:9" ht="21.75" customHeight="1" x14ac:dyDescent="0.25">
      <c r="A26" s="19">
        <v>21</v>
      </c>
      <c r="B26" s="90" t="s">
        <v>28</v>
      </c>
      <c r="C26" s="98"/>
      <c r="D26" s="20">
        <f>D12*46.2%+7193.77</f>
        <v>60878.170369600004</v>
      </c>
      <c r="E26" s="21" t="s">
        <v>29</v>
      </c>
    </row>
    <row r="27" spans="1:9" ht="15.75" customHeight="1" x14ac:dyDescent="0.25">
      <c r="A27" s="19">
        <v>22</v>
      </c>
      <c r="B27" s="90" t="s">
        <v>130</v>
      </c>
      <c r="C27" s="91"/>
      <c r="D27" s="15">
        <f>D13</f>
        <v>18916.279200000001</v>
      </c>
      <c r="E27" s="21" t="s">
        <v>29</v>
      </c>
    </row>
    <row r="28" spans="1:9" ht="12" customHeight="1" x14ac:dyDescent="0.25">
      <c r="A28" s="19">
        <v>23</v>
      </c>
      <c r="B28" s="90" t="s">
        <v>30</v>
      </c>
      <c r="C28" s="91"/>
      <c r="D28" s="16">
        <f>D27*34%</f>
        <v>6431.5349280000009</v>
      </c>
      <c r="E28" s="21" t="s">
        <v>29</v>
      </c>
      <c r="H28" s="1" t="s">
        <v>155</v>
      </c>
    </row>
    <row r="29" spans="1:9" ht="12" customHeight="1" x14ac:dyDescent="0.25">
      <c r="A29" s="19">
        <v>24</v>
      </c>
      <c r="B29" s="90" t="s">
        <v>31</v>
      </c>
      <c r="C29" s="91"/>
      <c r="D29" s="16">
        <f>D27*33%</f>
        <v>6242.3721360000009</v>
      </c>
      <c r="E29" s="21" t="s">
        <v>29</v>
      </c>
    </row>
    <row r="30" spans="1:9" ht="13.35" customHeight="1" x14ac:dyDescent="0.25">
      <c r="A30" s="19">
        <v>25</v>
      </c>
      <c r="B30" s="90" t="s">
        <v>32</v>
      </c>
      <c r="C30" s="91"/>
      <c r="D30" s="16">
        <f>D27*33%</f>
        <v>6242.3721360000009</v>
      </c>
      <c r="E30" s="21" t="s">
        <v>29</v>
      </c>
    </row>
    <row r="31" spans="1:9" ht="19.5" customHeight="1" x14ac:dyDescent="0.25">
      <c r="A31" s="19">
        <v>26</v>
      </c>
      <c r="B31" s="99" t="s">
        <v>33</v>
      </c>
      <c r="C31" s="98"/>
      <c r="D31" s="16">
        <f>D12*14%</f>
        <v>16268.000112000002</v>
      </c>
      <c r="E31" s="21" t="s">
        <v>29</v>
      </c>
    </row>
    <row r="32" spans="1:9" ht="14.45" customHeight="1" x14ac:dyDescent="0.25">
      <c r="A32" s="19">
        <v>27</v>
      </c>
      <c r="B32" s="90" t="s">
        <v>34</v>
      </c>
      <c r="C32" s="91"/>
      <c r="D32" s="16">
        <f>D12*21%</f>
        <v>24402.000167999999</v>
      </c>
      <c r="E32" s="21" t="s">
        <v>29</v>
      </c>
    </row>
    <row r="33" spans="1:7" ht="17.850000000000001" customHeight="1" x14ac:dyDescent="0.25">
      <c r="A33" s="19">
        <v>28</v>
      </c>
      <c r="B33" s="90" t="s">
        <v>35</v>
      </c>
      <c r="C33" s="91"/>
      <c r="D33" s="16">
        <f>D12*10%</f>
        <v>11620.00008</v>
      </c>
      <c r="E33" s="21" t="s">
        <v>29</v>
      </c>
    </row>
    <row r="34" spans="1:7" ht="15.75" customHeight="1" x14ac:dyDescent="0.25">
      <c r="A34" s="19">
        <v>31</v>
      </c>
      <c r="B34" s="90" t="s">
        <v>131</v>
      </c>
      <c r="C34" s="91"/>
      <c r="D34" s="16">
        <v>2102.23</v>
      </c>
      <c r="E34" s="21" t="s">
        <v>29</v>
      </c>
    </row>
    <row r="35" spans="1:7" ht="15.75" customHeight="1" x14ac:dyDescent="0.25">
      <c r="A35" s="19">
        <v>32</v>
      </c>
      <c r="B35" s="90" t="s">
        <v>36</v>
      </c>
      <c r="C35" s="91"/>
      <c r="D35" s="16">
        <f>D12*0.8%</f>
        <v>929.60000639999998</v>
      </c>
      <c r="E35" s="21" t="s">
        <v>29</v>
      </c>
    </row>
    <row r="36" spans="1:7" ht="15" customHeight="1" x14ac:dyDescent="0.25">
      <c r="A36" s="92" t="s">
        <v>37</v>
      </c>
      <c r="B36" s="93"/>
      <c r="C36" s="94"/>
      <c r="D36" s="22">
        <f>D35+D34+D33+D32+D31+D27+D26</f>
        <v>135116.27993600001</v>
      </c>
      <c r="E36" s="23" t="s">
        <v>29</v>
      </c>
      <c r="G36" s="6"/>
    </row>
    <row r="37" spans="1:7" ht="17.100000000000001" customHeight="1" x14ac:dyDescent="0.25">
      <c r="A37" s="95" t="s">
        <v>38</v>
      </c>
      <c r="B37" s="96"/>
      <c r="C37" s="96"/>
      <c r="D37" s="96"/>
      <c r="E37" s="97"/>
    </row>
    <row r="38" spans="1:7" ht="39.75" customHeight="1" x14ac:dyDescent="0.25">
      <c r="A38" s="24"/>
      <c r="B38" s="25" t="s">
        <v>39</v>
      </c>
      <c r="C38" s="25" t="s">
        <v>40</v>
      </c>
      <c r="D38" s="25" t="s">
        <v>41</v>
      </c>
      <c r="E38" s="24" t="s">
        <v>42</v>
      </c>
    </row>
    <row r="39" spans="1:7" ht="22.7" customHeight="1" x14ac:dyDescent="0.25">
      <c r="A39" s="26">
        <v>25</v>
      </c>
      <c r="B39" s="80" t="s">
        <v>43</v>
      </c>
      <c r="C39" s="74"/>
      <c r="D39" s="74"/>
      <c r="E39" s="75"/>
    </row>
    <row r="40" spans="1:7" ht="41.1" customHeight="1" x14ac:dyDescent="0.25">
      <c r="A40" s="24"/>
      <c r="B40" s="11" t="s">
        <v>44</v>
      </c>
      <c r="C40" s="81" t="s">
        <v>45</v>
      </c>
      <c r="D40" s="81" t="s">
        <v>46</v>
      </c>
      <c r="E40" s="83">
        <f>D26/F2</f>
        <v>58.446784149001545</v>
      </c>
    </row>
    <row r="41" spans="1:7" ht="34.700000000000003" customHeight="1" x14ac:dyDescent="0.25">
      <c r="A41" s="24"/>
      <c r="B41" s="11" t="s">
        <v>47</v>
      </c>
      <c r="C41" s="85"/>
      <c r="D41" s="85"/>
      <c r="E41" s="87"/>
    </row>
    <row r="42" spans="1:7" ht="19.5" customHeight="1" x14ac:dyDescent="0.25">
      <c r="A42" s="24"/>
      <c r="B42" s="24" t="s">
        <v>48</v>
      </c>
      <c r="C42" s="85"/>
      <c r="D42" s="85"/>
      <c r="E42" s="87"/>
    </row>
    <row r="43" spans="1:7" ht="37.700000000000003" customHeight="1" x14ac:dyDescent="0.25">
      <c r="A43" s="24"/>
      <c r="B43" s="11" t="s">
        <v>49</v>
      </c>
      <c r="C43" s="85"/>
      <c r="D43" s="85"/>
      <c r="E43" s="87"/>
    </row>
    <row r="44" spans="1:7" ht="27.75" customHeight="1" x14ac:dyDescent="0.25">
      <c r="A44" s="24"/>
      <c r="B44" s="24" t="s">
        <v>50</v>
      </c>
      <c r="C44" s="85"/>
      <c r="D44" s="85"/>
      <c r="E44" s="87"/>
    </row>
    <row r="45" spans="1:7" ht="20.25" customHeight="1" x14ac:dyDescent="0.25">
      <c r="A45" s="24"/>
      <c r="B45" s="24" t="s">
        <v>51</v>
      </c>
      <c r="C45" s="85"/>
      <c r="D45" s="85"/>
      <c r="E45" s="87"/>
    </row>
    <row r="46" spans="1:7" ht="25.35" customHeight="1" x14ac:dyDescent="0.25">
      <c r="A46" s="24"/>
      <c r="B46" s="11" t="s">
        <v>52</v>
      </c>
      <c r="C46" s="88"/>
      <c r="D46" s="88"/>
      <c r="E46" s="87"/>
    </row>
    <row r="47" spans="1:7" ht="26.45" customHeight="1" x14ac:dyDescent="0.25">
      <c r="A47" s="24"/>
      <c r="B47" s="11" t="s">
        <v>53</v>
      </c>
      <c r="C47" s="89"/>
      <c r="D47" s="89"/>
      <c r="E47" s="84"/>
    </row>
    <row r="48" spans="1:7" ht="18.2" customHeight="1" x14ac:dyDescent="0.25">
      <c r="A48" s="26">
        <v>26</v>
      </c>
      <c r="B48" s="80" t="s">
        <v>54</v>
      </c>
      <c r="C48" s="74"/>
      <c r="D48" s="74"/>
      <c r="E48" s="75"/>
    </row>
    <row r="49" spans="1:5" ht="19.5" customHeight="1" x14ac:dyDescent="0.25">
      <c r="A49" s="24"/>
      <c r="B49" s="24" t="s">
        <v>55</v>
      </c>
      <c r="C49" s="11" t="s">
        <v>45</v>
      </c>
      <c r="D49" s="81" t="s">
        <v>46</v>
      </c>
      <c r="E49" s="83">
        <f>D27/F2</f>
        <v>18.160790322580649</v>
      </c>
    </row>
    <row r="50" spans="1:5" ht="30.75" customHeight="1" x14ac:dyDescent="0.25">
      <c r="A50" s="24"/>
      <c r="B50" s="11" t="s">
        <v>56</v>
      </c>
      <c r="C50" s="11" t="s">
        <v>57</v>
      </c>
      <c r="D50" s="85"/>
      <c r="E50" s="87"/>
    </row>
    <row r="51" spans="1:5" ht="17.100000000000001" customHeight="1" x14ac:dyDescent="0.25">
      <c r="A51" s="24"/>
      <c r="B51" s="11" t="s">
        <v>58</v>
      </c>
      <c r="C51" s="11" t="s">
        <v>45</v>
      </c>
      <c r="D51" s="82"/>
      <c r="E51" s="84"/>
    </row>
    <row r="52" spans="1:5" ht="14.45" customHeight="1" x14ac:dyDescent="0.25">
      <c r="A52" s="26">
        <v>27</v>
      </c>
      <c r="B52" s="80" t="s">
        <v>59</v>
      </c>
      <c r="C52" s="74"/>
      <c r="D52" s="74"/>
      <c r="E52" s="75"/>
    </row>
    <row r="53" spans="1:5" ht="20.25" customHeight="1" x14ac:dyDescent="0.25">
      <c r="A53" s="24"/>
      <c r="B53" s="11" t="s">
        <v>60</v>
      </c>
      <c r="C53" s="11" t="s">
        <v>61</v>
      </c>
      <c r="D53" s="11" t="s">
        <v>46</v>
      </c>
      <c r="E53" s="83">
        <f>D28/F2</f>
        <v>6.1746687096774204</v>
      </c>
    </row>
    <row r="54" spans="1:5" ht="20.25" customHeight="1" x14ac:dyDescent="0.25">
      <c r="A54" s="24"/>
      <c r="B54" s="11" t="s">
        <v>62</v>
      </c>
      <c r="C54" s="11" t="s">
        <v>61</v>
      </c>
      <c r="D54" s="11" t="s">
        <v>46</v>
      </c>
      <c r="E54" s="87"/>
    </row>
    <row r="55" spans="1:5" ht="20.25" customHeight="1" x14ac:dyDescent="0.25">
      <c r="A55" s="24"/>
      <c r="B55" s="24" t="s">
        <v>63</v>
      </c>
      <c r="C55" s="11" t="s">
        <v>61</v>
      </c>
      <c r="D55" s="11" t="s">
        <v>46</v>
      </c>
      <c r="E55" s="84"/>
    </row>
    <row r="56" spans="1:5" ht="13.35" customHeight="1" x14ac:dyDescent="0.25">
      <c r="A56" s="26">
        <v>28</v>
      </c>
      <c r="B56" s="80" t="s">
        <v>64</v>
      </c>
      <c r="C56" s="74"/>
      <c r="D56" s="74"/>
      <c r="E56" s="75"/>
    </row>
    <row r="57" spans="1:5" ht="21.6" customHeight="1" x14ac:dyDescent="0.25">
      <c r="A57" s="24"/>
      <c r="B57" s="11" t="s">
        <v>65</v>
      </c>
      <c r="C57" s="81" t="s">
        <v>66</v>
      </c>
      <c r="D57" s="81" t="s">
        <v>46</v>
      </c>
      <c r="E57" s="83">
        <f>D29/F2</f>
        <v>5.9930608064516147</v>
      </c>
    </row>
    <row r="58" spans="1:5" ht="21.6" customHeight="1" x14ac:dyDescent="0.25">
      <c r="A58" s="24"/>
      <c r="B58" s="11" t="s">
        <v>67</v>
      </c>
      <c r="C58" s="82"/>
      <c r="D58" s="82"/>
      <c r="E58" s="84"/>
    </row>
    <row r="59" spans="1:5" ht="15" customHeight="1" x14ac:dyDescent="0.25">
      <c r="A59" s="27">
        <v>29</v>
      </c>
      <c r="B59" s="80" t="s">
        <v>68</v>
      </c>
      <c r="C59" s="74"/>
      <c r="D59" s="74"/>
      <c r="E59" s="75"/>
    </row>
    <row r="60" spans="1:5" ht="36.6" customHeight="1" x14ac:dyDescent="0.25">
      <c r="A60" s="24"/>
      <c r="B60" s="11" t="s">
        <v>69</v>
      </c>
      <c r="C60" s="11" t="s">
        <v>70</v>
      </c>
      <c r="D60" s="11" t="s">
        <v>46</v>
      </c>
      <c r="E60" s="28">
        <f>D30/F2</f>
        <v>5.9930608064516147</v>
      </c>
    </row>
    <row r="61" spans="1:5" ht="16.5" customHeight="1" x14ac:dyDescent="0.25">
      <c r="A61" s="27">
        <v>30</v>
      </c>
      <c r="B61" s="80" t="s">
        <v>71</v>
      </c>
      <c r="C61" s="74"/>
      <c r="D61" s="74"/>
      <c r="E61" s="75"/>
    </row>
    <row r="62" spans="1:5" ht="30.75" customHeight="1" x14ac:dyDescent="0.25">
      <c r="A62" s="24"/>
      <c r="B62" s="11" t="s">
        <v>72</v>
      </c>
      <c r="C62" s="81" t="s">
        <v>73</v>
      </c>
      <c r="D62" s="81" t="s">
        <v>74</v>
      </c>
      <c r="E62" s="83">
        <f>D31/F2</f>
        <v>15.618279677419357</v>
      </c>
    </row>
    <row r="63" spans="1:5" ht="22.7" customHeight="1" x14ac:dyDescent="0.25">
      <c r="A63" s="24"/>
      <c r="B63" s="11" t="s">
        <v>75</v>
      </c>
      <c r="C63" s="85"/>
      <c r="D63" s="85"/>
      <c r="E63" s="87"/>
    </row>
    <row r="64" spans="1:5" ht="22.7" customHeight="1" x14ac:dyDescent="0.25">
      <c r="A64" s="24"/>
      <c r="B64" s="11" t="s">
        <v>76</v>
      </c>
      <c r="C64" s="82"/>
      <c r="D64" s="85"/>
      <c r="E64" s="87"/>
    </row>
    <row r="65" spans="1:5" ht="22.7" customHeight="1" x14ac:dyDescent="0.25">
      <c r="A65" s="24"/>
      <c r="B65" s="11" t="s">
        <v>77</v>
      </c>
      <c r="C65" s="25" t="s">
        <v>78</v>
      </c>
      <c r="D65" s="85"/>
      <c r="E65" s="87"/>
    </row>
    <row r="66" spans="1:5" ht="29.45" customHeight="1" x14ac:dyDescent="0.25">
      <c r="A66" s="24"/>
      <c r="B66" s="11" t="s">
        <v>72</v>
      </c>
      <c r="C66" s="29" t="s">
        <v>79</v>
      </c>
      <c r="D66" s="82"/>
      <c r="E66" s="84"/>
    </row>
    <row r="67" spans="1:5" ht="16.5" customHeight="1" x14ac:dyDescent="0.25">
      <c r="A67" s="27">
        <v>31</v>
      </c>
      <c r="B67" s="80" t="s">
        <v>71</v>
      </c>
      <c r="C67" s="74"/>
      <c r="D67" s="74"/>
      <c r="E67" s="75"/>
    </row>
    <row r="68" spans="1:5" ht="17.100000000000001" customHeight="1" x14ac:dyDescent="0.25">
      <c r="A68" s="26">
        <v>31</v>
      </c>
      <c r="B68" s="80" t="s">
        <v>80</v>
      </c>
      <c r="C68" s="74"/>
      <c r="D68" s="74"/>
      <c r="E68" s="75"/>
    </row>
    <row r="69" spans="1:5" ht="15" customHeight="1" x14ac:dyDescent="0.25">
      <c r="A69" s="24"/>
      <c r="B69" s="11" t="s">
        <v>81</v>
      </c>
      <c r="C69" s="40" t="s">
        <v>147</v>
      </c>
      <c r="D69" s="81" t="s">
        <v>46</v>
      </c>
      <c r="E69" s="83">
        <f>D35/F2</f>
        <v>0.8924731244239632</v>
      </c>
    </row>
    <row r="70" spans="1:5" ht="16.5" customHeight="1" x14ac:dyDescent="0.25">
      <c r="A70" s="24"/>
      <c r="B70" s="11" t="s">
        <v>83</v>
      </c>
      <c r="C70" s="11" t="s">
        <v>146</v>
      </c>
      <c r="D70" s="82"/>
      <c r="E70" s="84"/>
    </row>
    <row r="71" spans="1:5" ht="16.5" customHeight="1" x14ac:dyDescent="0.25">
      <c r="A71" s="26">
        <v>32</v>
      </c>
      <c r="B71" s="80" t="s">
        <v>84</v>
      </c>
      <c r="C71" s="74"/>
      <c r="D71" s="74"/>
      <c r="E71" s="75"/>
    </row>
    <row r="72" spans="1:5" ht="22.7" customHeight="1" x14ac:dyDescent="0.25">
      <c r="A72" s="24"/>
      <c r="B72" s="11" t="s">
        <v>85</v>
      </c>
      <c r="C72" s="25" t="s">
        <v>86</v>
      </c>
      <c r="D72" s="81" t="s">
        <v>46</v>
      </c>
      <c r="E72" s="78">
        <f>D32/F2</f>
        <v>23.427419516129032</v>
      </c>
    </row>
    <row r="73" spans="1:5" ht="14.45" customHeight="1" x14ac:dyDescent="0.25">
      <c r="A73" s="24"/>
      <c r="B73" s="11" t="s">
        <v>87</v>
      </c>
      <c r="C73" s="25" t="s">
        <v>86</v>
      </c>
      <c r="D73" s="85"/>
      <c r="E73" s="79"/>
    </row>
    <row r="74" spans="1:5" ht="16.5" customHeight="1" x14ac:dyDescent="0.25">
      <c r="A74" s="24"/>
      <c r="B74" s="11" t="s">
        <v>88</v>
      </c>
      <c r="C74" s="25" t="s">
        <v>86</v>
      </c>
      <c r="D74" s="85"/>
      <c r="E74" s="79"/>
    </row>
    <row r="75" spans="1:5" ht="11.25" customHeight="1" x14ac:dyDescent="0.25">
      <c r="A75" s="24"/>
      <c r="B75" s="11" t="s">
        <v>89</v>
      </c>
      <c r="C75" s="25" t="s">
        <v>86</v>
      </c>
      <c r="D75" s="85"/>
      <c r="E75" s="79"/>
    </row>
    <row r="76" spans="1:5" ht="21.95" customHeight="1" x14ac:dyDescent="0.25">
      <c r="A76" s="24"/>
      <c r="B76" s="11" t="s">
        <v>90</v>
      </c>
      <c r="C76" s="25" t="s">
        <v>86</v>
      </c>
      <c r="D76" s="85"/>
      <c r="E76" s="79"/>
    </row>
    <row r="77" spans="1:5" ht="29.45" customHeight="1" x14ac:dyDescent="0.25">
      <c r="A77" s="24"/>
      <c r="B77" s="11" t="s">
        <v>91</v>
      </c>
      <c r="C77" s="25" t="s">
        <v>86</v>
      </c>
      <c r="D77" s="85"/>
      <c r="E77" s="79"/>
    </row>
    <row r="78" spans="1:5" ht="20.25" customHeight="1" x14ac:dyDescent="0.25">
      <c r="A78" s="24"/>
      <c r="B78" s="11" t="s">
        <v>92</v>
      </c>
      <c r="C78" s="25" t="s">
        <v>86</v>
      </c>
      <c r="D78" s="85"/>
      <c r="E78" s="79"/>
    </row>
    <row r="79" spans="1:5" ht="20.25" customHeight="1" x14ac:dyDescent="0.25">
      <c r="A79" s="24"/>
      <c r="B79" s="24" t="s">
        <v>93</v>
      </c>
      <c r="C79" s="25" t="s">
        <v>86</v>
      </c>
      <c r="D79" s="85"/>
      <c r="E79" s="79"/>
    </row>
    <row r="80" spans="1:5" ht="15" customHeight="1" x14ac:dyDescent="0.25">
      <c r="A80" s="24"/>
      <c r="B80" s="11" t="s">
        <v>94</v>
      </c>
      <c r="C80" s="25" t="s">
        <v>95</v>
      </c>
      <c r="D80" s="82"/>
      <c r="E80" s="86"/>
    </row>
    <row r="81" spans="1:5" ht="12.6" customHeight="1" x14ac:dyDescent="0.25">
      <c r="A81" s="26">
        <v>37</v>
      </c>
      <c r="B81" s="73" t="s">
        <v>133</v>
      </c>
      <c r="C81" s="74"/>
      <c r="D81" s="74"/>
      <c r="E81" s="75"/>
    </row>
    <row r="82" spans="1:5" ht="37.700000000000003" customHeight="1" x14ac:dyDescent="0.25">
      <c r="A82" s="24"/>
      <c r="B82" s="11" t="s">
        <v>134</v>
      </c>
      <c r="C82" s="25" t="s">
        <v>97</v>
      </c>
      <c r="D82" s="76" t="s">
        <v>96</v>
      </c>
      <c r="E82" s="78">
        <f>D34/F2</f>
        <v>2.0182699692780339</v>
      </c>
    </row>
    <row r="83" spans="1:5" ht="23.25" customHeight="1" x14ac:dyDescent="0.25">
      <c r="A83" s="24"/>
      <c r="B83" s="40" t="s">
        <v>134</v>
      </c>
      <c r="C83" s="25" t="s">
        <v>98</v>
      </c>
      <c r="D83" s="77"/>
      <c r="E83" s="79"/>
    </row>
    <row r="84" spans="1:5" ht="9.75" customHeight="1" x14ac:dyDescent="0.25">
      <c r="A84" s="26">
        <v>38</v>
      </c>
      <c r="B84" s="80" t="s">
        <v>99</v>
      </c>
      <c r="C84" s="74"/>
      <c r="D84" s="74"/>
      <c r="E84" s="75"/>
    </row>
    <row r="85" spans="1:5" ht="14.25" customHeight="1" x14ac:dyDescent="0.25">
      <c r="A85" s="24"/>
      <c r="B85" s="11" t="s">
        <v>100</v>
      </c>
      <c r="C85" s="11" t="s">
        <v>101</v>
      </c>
      <c r="D85" s="65">
        <v>0</v>
      </c>
      <c r="E85" s="66"/>
    </row>
    <row r="86" spans="1:5" ht="14.25" customHeight="1" x14ac:dyDescent="0.25">
      <c r="A86" s="24"/>
      <c r="B86" s="11" t="s">
        <v>102</v>
      </c>
      <c r="C86" s="11" t="s">
        <v>101</v>
      </c>
      <c r="D86" s="65">
        <v>0</v>
      </c>
      <c r="E86" s="66"/>
    </row>
    <row r="87" spans="1:5" ht="14.25" customHeight="1" x14ac:dyDescent="0.25">
      <c r="A87" s="24"/>
      <c r="B87" s="11" t="s">
        <v>103</v>
      </c>
      <c r="C87" s="11" t="s">
        <v>101</v>
      </c>
      <c r="D87" s="65">
        <v>0</v>
      </c>
      <c r="E87" s="66"/>
    </row>
    <row r="88" spans="1:5" ht="14.25" customHeight="1" x14ac:dyDescent="0.25">
      <c r="A88" s="54"/>
      <c r="B88" s="11" t="s">
        <v>104</v>
      </c>
      <c r="C88" s="11" t="s">
        <v>7</v>
      </c>
      <c r="D88" s="65">
        <v>0</v>
      </c>
      <c r="E88" s="66"/>
    </row>
    <row r="89" spans="1:5" ht="16.5" customHeight="1" x14ac:dyDescent="0.25">
      <c r="A89" s="67" t="s">
        <v>105</v>
      </c>
      <c r="B89" s="68"/>
      <c r="C89" s="68"/>
      <c r="D89" s="68"/>
      <c r="E89" s="69"/>
    </row>
    <row r="90" spans="1:5" ht="16.5" customHeight="1" x14ac:dyDescent="0.25">
      <c r="A90" s="31">
        <v>1</v>
      </c>
      <c r="B90" s="21" t="s">
        <v>106</v>
      </c>
      <c r="C90" s="21" t="s">
        <v>107</v>
      </c>
      <c r="D90" s="52">
        <v>0</v>
      </c>
      <c r="E90" s="33"/>
    </row>
    <row r="91" spans="1:5" ht="16.5" customHeight="1" x14ac:dyDescent="0.25">
      <c r="A91" s="31">
        <v>2</v>
      </c>
      <c r="B91" s="21" t="s">
        <v>108</v>
      </c>
      <c r="C91" s="21" t="s">
        <v>107</v>
      </c>
      <c r="D91" s="52">
        <v>0</v>
      </c>
      <c r="E91" s="33"/>
    </row>
    <row r="92" spans="1:5" ht="16.5" customHeight="1" x14ac:dyDescent="0.25">
      <c r="A92" s="31">
        <v>3</v>
      </c>
      <c r="B92" s="21" t="s">
        <v>109</v>
      </c>
      <c r="C92" s="21" t="s">
        <v>107</v>
      </c>
      <c r="D92" s="34"/>
      <c r="E92" s="33"/>
    </row>
    <row r="93" spans="1:5" ht="16.5" customHeight="1" x14ac:dyDescent="0.25">
      <c r="A93" s="31">
        <v>4</v>
      </c>
      <c r="B93" s="21" t="s">
        <v>110</v>
      </c>
      <c r="C93" s="21" t="s">
        <v>107</v>
      </c>
      <c r="D93" s="52" t="s">
        <v>111</v>
      </c>
      <c r="E93" s="33"/>
    </row>
    <row r="94" spans="1:5" ht="16.5" customHeight="1" x14ac:dyDescent="0.25">
      <c r="A94" s="31">
        <v>5</v>
      </c>
      <c r="B94" s="21" t="s">
        <v>112</v>
      </c>
      <c r="C94" s="21" t="s">
        <v>107</v>
      </c>
      <c r="D94" s="52" t="s">
        <v>111</v>
      </c>
      <c r="E94" s="33"/>
    </row>
    <row r="95" spans="1:5" ht="16.5" customHeight="1" x14ac:dyDescent="0.25">
      <c r="A95" s="31">
        <v>6</v>
      </c>
      <c r="B95" s="21" t="s">
        <v>113</v>
      </c>
      <c r="C95" s="21" t="s">
        <v>107</v>
      </c>
      <c r="D95" s="34"/>
      <c r="E95" s="33"/>
    </row>
    <row r="96" spans="1:5" ht="16.5" customHeight="1" x14ac:dyDescent="0.25">
      <c r="A96" s="67" t="s">
        <v>114</v>
      </c>
      <c r="B96" s="68"/>
      <c r="C96" s="68"/>
      <c r="D96" s="68"/>
      <c r="E96" s="69"/>
    </row>
    <row r="97" spans="1:6" ht="16.5" customHeight="1" x14ac:dyDescent="0.25">
      <c r="A97" s="31">
        <v>1</v>
      </c>
      <c r="B97" s="21" t="s">
        <v>115</v>
      </c>
      <c r="C97" s="21" t="s">
        <v>116</v>
      </c>
      <c r="D97" s="52">
        <v>0</v>
      </c>
      <c r="E97" s="33"/>
    </row>
    <row r="98" spans="1:6" ht="16.5" customHeight="1" x14ac:dyDescent="0.25">
      <c r="A98" s="31">
        <v>2</v>
      </c>
      <c r="B98" s="21" t="s">
        <v>117</v>
      </c>
      <c r="C98" s="21" t="s">
        <v>116</v>
      </c>
      <c r="D98" s="52">
        <v>0</v>
      </c>
      <c r="E98" s="33"/>
    </row>
    <row r="99" spans="1:6" ht="16.5" customHeight="1" x14ac:dyDescent="0.25">
      <c r="A99" s="31">
        <v>3</v>
      </c>
      <c r="B99" s="21" t="s">
        <v>118</v>
      </c>
      <c r="C99" s="21" t="s">
        <v>116</v>
      </c>
      <c r="D99" s="52">
        <v>0</v>
      </c>
      <c r="E99" s="33"/>
    </row>
    <row r="100" spans="1:6" ht="16.5" customHeight="1" x14ac:dyDescent="0.25">
      <c r="A100" s="31">
        <v>4</v>
      </c>
      <c r="B100" s="21" t="s">
        <v>119</v>
      </c>
      <c r="C100" s="21" t="s">
        <v>107</v>
      </c>
      <c r="D100" s="52">
        <v>0</v>
      </c>
      <c r="E100" s="33"/>
    </row>
    <row r="101" spans="1:6" ht="16.5" customHeight="1" x14ac:dyDescent="0.25">
      <c r="A101" s="70" t="s">
        <v>120</v>
      </c>
      <c r="B101" s="71"/>
      <c r="C101" s="71"/>
      <c r="D101" s="71"/>
      <c r="E101" s="72"/>
    </row>
    <row r="102" spans="1:6" ht="16.5" customHeight="1" x14ac:dyDescent="0.25">
      <c r="A102" s="31">
        <v>1</v>
      </c>
      <c r="B102" s="21" t="s">
        <v>121</v>
      </c>
      <c r="C102" s="21" t="s">
        <v>116</v>
      </c>
      <c r="D102" s="53"/>
      <c r="E102" s="33"/>
    </row>
    <row r="103" spans="1:6" ht="16.5" customHeight="1" x14ac:dyDescent="0.25">
      <c r="A103" s="31">
        <v>2</v>
      </c>
      <c r="B103" s="21" t="s">
        <v>122</v>
      </c>
      <c r="C103" s="21" t="s">
        <v>116</v>
      </c>
      <c r="D103" s="53"/>
      <c r="E103" s="33"/>
    </row>
    <row r="104" spans="1:6" ht="24.75" customHeight="1" x14ac:dyDescent="0.25">
      <c r="A104" s="31">
        <v>3</v>
      </c>
      <c r="B104" s="21" t="s">
        <v>123</v>
      </c>
      <c r="C104" s="21" t="s">
        <v>107</v>
      </c>
      <c r="D104" s="53"/>
      <c r="E104" s="33"/>
    </row>
    <row r="105" spans="1:6" ht="16.5" customHeight="1" x14ac:dyDescent="0.25">
      <c r="A105" s="55"/>
      <c r="B105" s="36"/>
      <c r="C105" s="36"/>
      <c r="D105" s="37"/>
      <c r="E105" s="37"/>
    </row>
    <row r="106" spans="1:6" ht="16.5" customHeight="1" x14ac:dyDescent="0.25">
      <c r="A106" s="61" t="s">
        <v>136</v>
      </c>
      <c r="B106" s="62"/>
      <c r="C106" s="62"/>
      <c r="D106" s="62"/>
      <c r="E106" s="62"/>
      <c r="F106" s="62"/>
    </row>
    <row r="107" spans="1:6" ht="16.5" customHeight="1" x14ac:dyDescent="0.25">
      <c r="A107" s="55"/>
      <c r="B107" s="36"/>
      <c r="C107" s="36"/>
      <c r="D107" s="37"/>
      <c r="E107" s="37"/>
    </row>
    <row r="108" spans="1:6" ht="16.5" customHeight="1" x14ac:dyDescent="0.25">
      <c r="A108" s="61" t="s">
        <v>135</v>
      </c>
      <c r="B108" s="62"/>
      <c r="C108" s="62"/>
      <c r="D108" s="62"/>
      <c r="E108" s="62"/>
      <c r="F108" s="62"/>
    </row>
    <row r="109" spans="1:6" ht="16.5" customHeight="1" x14ac:dyDescent="0.25">
      <c r="A109" s="55"/>
      <c r="B109" s="36"/>
      <c r="C109" s="36"/>
      <c r="D109" s="37"/>
      <c r="E109" s="37"/>
    </row>
    <row r="110" spans="1:6" ht="16.5" customHeight="1" x14ac:dyDescent="0.25">
      <c r="A110" s="55"/>
      <c r="B110" s="36"/>
      <c r="C110" s="36"/>
      <c r="D110" s="37"/>
      <c r="E110" s="37"/>
    </row>
    <row r="111" spans="1:6" ht="16.5" customHeight="1" x14ac:dyDescent="0.25">
      <c r="A111" s="55"/>
      <c r="B111" s="36"/>
      <c r="C111" s="36"/>
      <c r="D111" s="37"/>
      <c r="E111" s="37"/>
    </row>
    <row r="112" spans="1:6" ht="16.5" customHeight="1" x14ac:dyDescent="0.25">
      <c r="A112" s="55"/>
      <c r="B112" s="36"/>
      <c r="C112" s="36"/>
      <c r="D112" s="37"/>
      <c r="E112" s="37"/>
    </row>
    <row r="113" spans="1:5" ht="16.5" customHeight="1" x14ac:dyDescent="0.25">
      <c r="A113" s="55"/>
      <c r="B113" s="36"/>
      <c r="C113" s="36"/>
      <c r="D113" s="37"/>
      <c r="E113" s="37"/>
    </row>
    <row r="114" spans="1:5" ht="16.5" customHeight="1" x14ac:dyDescent="0.25">
      <c r="A114" s="55"/>
      <c r="B114" s="36"/>
      <c r="C114" s="36"/>
      <c r="D114" s="37"/>
      <c r="E114" s="37"/>
    </row>
    <row r="115" spans="1:5" ht="16.5" customHeight="1" x14ac:dyDescent="0.25">
      <c r="A115" s="55"/>
      <c r="B115" s="36"/>
      <c r="C115" s="36"/>
      <c r="D115" s="37"/>
      <c r="E115" s="37"/>
    </row>
    <row r="116" spans="1:5" ht="16.5" customHeight="1" x14ac:dyDescent="0.25">
      <c r="A116" s="55"/>
      <c r="B116" s="36"/>
      <c r="C116" s="36"/>
      <c r="D116" s="37"/>
      <c r="E116" s="37"/>
    </row>
    <row r="117" spans="1:5" ht="16.5" customHeight="1" x14ac:dyDescent="0.25">
      <c r="A117" s="55"/>
      <c r="B117" s="36"/>
      <c r="C117" s="36"/>
      <c r="D117" s="37"/>
      <c r="E117" s="37"/>
    </row>
    <row r="118" spans="1:5" ht="16.5" customHeight="1" x14ac:dyDescent="0.25">
      <c r="A118" s="55"/>
      <c r="B118" s="36"/>
      <c r="C118" s="36"/>
      <c r="D118" s="37"/>
      <c r="E118" s="37"/>
    </row>
    <row r="119" spans="1:5" ht="16.5" customHeight="1" x14ac:dyDescent="0.25">
      <c r="A119" s="55"/>
      <c r="B119" s="36"/>
      <c r="C119" s="36"/>
      <c r="D119" s="37"/>
      <c r="E119" s="37"/>
    </row>
    <row r="120" spans="1:5" ht="16.5" customHeight="1" x14ac:dyDescent="0.25">
      <c r="A120" s="55"/>
      <c r="B120" s="36"/>
      <c r="C120" s="36"/>
      <c r="D120" s="37"/>
      <c r="E120" s="37"/>
    </row>
    <row r="121" spans="1:5" ht="16.5" customHeight="1" x14ac:dyDescent="0.25">
      <c r="A121" s="55"/>
      <c r="B121" s="36"/>
      <c r="C121" s="36"/>
      <c r="D121" s="37"/>
      <c r="E121" s="37"/>
    </row>
    <row r="122" spans="1:5" ht="16.5" customHeight="1" x14ac:dyDescent="0.25">
      <c r="A122" s="55"/>
      <c r="B122" s="36"/>
      <c r="C122" s="36"/>
      <c r="D122" s="37"/>
      <c r="E122" s="37"/>
    </row>
    <row r="123" spans="1:5" ht="16.5" customHeight="1" x14ac:dyDescent="0.25">
      <c r="A123" s="55"/>
      <c r="B123" s="36"/>
      <c r="C123" s="36"/>
      <c r="D123" s="37"/>
      <c r="E123" s="37"/>
    </row>
    <row r="124" spans="1:5" ht="16.5" customHeight="1" x14ac:dyDescent="0.25">
      <c r="A124" s="55"/>
      <c r="B124" s="36"/>
      <c r="C124" s="36"/>
      <c r="D124" s="37"/>
      <c r="E124" s="37"/>
    </row>
    <row r="125" spans="1:5" ht="16.5" customHeight="1" x14ac:dyDescent="0.25">
      <c r="A125" s="55"/>
      <c r="B125" s="36"/>
      <c r="C125" s="36"/>
      <c r="D125" s="37"/>
      <c r="E125" s="37"/>
    </row>
    <row r="126" spans="1:5" ht="16.5" customHeight="1" x14ac:dyDescent="0.25">
      <c r="A126" s="55"/>
      <c r="B126" s="36"/>
      <c r="C126" s="36"/>
      <c r="D126" s="37"/>
      <c r="E126" s="37"/>
    </row>
    <row r="127" spans="1:5" ht="16.5" customHeight="1" x14ac:dyDescent="0.25">
      <c r="A127" s="55"/>
      <c r="B127" s="36"/>
      <c r="C127" s="36"/>
      <c r="D127" s="37"/>
      <c r="E127" s="37"/>
    </row>
    <row r="128" spans="1:5" ht="16.5" customHeight="1" x14ac:dyDescent="0.25">
      <c r="A128" s="55"/>
      <c r="B128" s="36"/>
      <c r="C128" s="36"/>
      <c r="D128" s="37"/>
      <c r="E128" s="37"/>
    </row>
    <row r="129" spans="1:5" ht="16.5" customHeight="1" x14ac:dyDescent="0.25">
      <c r="A129" s="55"/>
      <c r="B129" s="36"/>
      <c r="C129" s="36"/>
      <c r="D129" s="37"/>
      <c r="E129" s="37"/>
    </row>
    <row r="130" spans="1:5" ht="16.5" customHeight="1" x14ac:dyDescent="0.25">
      <c r="A130" s="55"/>
      <c r="B130" s="36"/>
      <c r="C130" s="36"/>
      <c r="D130" s="37"/>
      <c r="E130" s="37"/>
    </row>
    <row r="131" spans="1:5" ht="16.5" customHeight="1" x14ac:dyDescent="0.25">
      <c r="A131" s="55"/>
      <c r="B131" s="36"/>
      <c r="C131" s="36"/>
      <c r="D131" s="37"/>
      <c r="E131" s="37"/>
    </row>
    <row r="132" spans="1:5" ht="16.5" customHeight="1" x14ac:dyDescent="0.25">
      <c r="A132" s="55"/>
      <c r="B132" s="36"/>
      <c r="C132" s="36"/>
      <c r="D132" s="37"/>
      <c r="E132" s="37"/>
    </row>
    <row r="133" spans="1:5" ht="16.5" customHeight="1" x14ac:dyDescent="0.25">
      <c r="A133" s="55"/>
      <c r="B133" s="36"/>
      <c r="C133" s="36"/>
      <c r="D133" s="37"/>
      <c r="E133" s="37"/>
    </row>
    <row r="134" spans="1:5" ht="9.75" customHeight="1" x14ac:dyDescent="0.25"/>
    <row r="135" spans="1:5" x14ac:dyDescent="0.25">
      <c r="E135" s="38"/>
    </row>
  </sheetData>
  <mergeCells count="77">
    <mergeCell ref="B13:C13"/>
    <mergeCell ref="A1:F1"/>
    <mergeCell ref="A3:E3"/>
    <mergeCell ref="B4:C4"/>
    <mergeCell ref="B5:C5"/>
    <mergeCell ref="B6:C6"/>
    <mergeCell ref="A7:E7"/>
    <mergeCell ref="B8:C8"/>
    <mergeCell ref="B9:C9"/>
    <mergeCell ref="B10:C10"/>
    <mergeCell ref="B11:C11"/>
    <mergeCell ref="B12:C12"/>
    <mergeCell ref="A25:C25"/>
    <mergeCell ref="D25:E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E24"/>
    <mergeCell ref="A37:E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A36:C36"/>
    <mergeCell ref="B39:E39"/>
    <mergeCell ref="C40:C45"/>
    <mergeCell ref="D40:D45"/>
    <mergeCell ref="E40:E47"/>
    <mergeCell ref="C46:C47"/>
    <mergeCell ref="D46:D47"/>
    <mergeCell ref="C62:C64"/>
    <mergeCell ref="D62:D66"/>
    <mergeCell ref="E62:E66"/>
    <mergeCell ref="B48:E48"/>
    <mergeCell ref="D49:D51"/>
    <mergeCell ref="E49:E51"/>
    <mergeCell ref="B52:E52"/>
    <mergeCell ref="E53:E55"/>
    <mergeCell ref="B56:E56"/>
    <mergeCell ref="C57:C58"/>
    <mergeCell ref="D57:D58"/>
    <mergeCell ref="E57:E58"/>
    <mergeCell ref="B59:E59"/>
    <mergeCell ref="B61:E61"/>
    <mergeCell ref="D86:E86"/>
    <mergeCell ref="B67:E67"/>
    <mergeCell ref="B68:E68"/>
    <mergeCell ref="D69:D70"/>
    <mergeCell ref="E69:E70"/>
    <mergeCell ref="B71:E71"/>
    <mergeCell ref="D72:D80"/>
    <mergeCell ref="E72:E80"/>
    <mergeCell ref="B81:E81"/>
    <mergeCell ref="D82:D83"/>
    <mergeCell ref="E82:E83"/>
    <mergeCell ref="B84:E84"/>
    <mergeCell ref="D85:E85"/>
    <mergeCell ref="A108:F108"/>
    <mergeCell ref="D87:E87"/>
    <mergeCell ref="D88:E88"/>
    <mergeCell ref="A89:E89"/>
    <mergeCell ref="A96:E96"/>
    <mergeCell ref="A101:E101"/>
    <mergeCell ref="A106:F106"/>
  </mergeCells>
  <pageMargins left="0.7" right="0.7" top="0.75" bottom="0.75" header="0.3" footer="0.3"/>
  <pageSetup paperSize="9" scale="79" orientation="portrait" r:id="rId1"/>
  <rowBreaks count="2" manualBreakCount="2">
    <brk id="97" max="4" man="1"/>
    <brk id="106" max="4" man="1"/>
  </rowBreaks>
  <colBreaks count="1" manualBreakCount="1">
    <brk id="5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6C44F-DC7D-4E55-ABD4-3643C9EC60DB}">
  <sheetPr>
    <tabColor rgb="FF00B050"/>
  </sheetPr>
  <dimension ref="A1:I135"/>
  <sheetViews>
    <sheetView zoomScale="110" zoomScaleNormal="110" workbookViewId="0">
      <selection activeCell="H23" sqref="H23"/>
    </sheetView>
  </sheetViews>
  <sheetFormatPr defaultRowHeight="12.75" x14ac:dyDescent="0.25"/>
  <cols>
    <col min="1" max="1" width="6.42578125" style="1" customWidth="1"/>
    <col min="2" max="2" width="46.7109375" style="1" customWidth="1"/>
    <col min="3" max="3" width="22.7109375" style="1" customWidth="1"/>
    <col min="4" max="4" width="19.42578125" style="1" customWidth="1"/>
    <col min="5" max="5" width="14.7109375" style="1" customWidth="1"/>
    <col min="6" max="6" width="12.28515625" style="6" customWidth="1"/>
    <col min="7" max="7" width="11.5703125" style="1" customWidth="1"/>
    <col min="8" max="8" width="8.7109375" style="1" bestFit="1" customWidth="1"/>
    <col min="9" max="16384" width="9.140625" style="1"/>
  </cols>
  <sheetData>
    <row r="1" spans="1:6" ht="29.25" customHeight="1" x14ac:dyDescent="0.25">
      <c r="A1" s="61" t="s">
        <v>124</v>
      </c>
      <c r="B1" s="107"/>
      <c r="C1" s="107"/>
      <c r="D1" s="107"/>
      <c r="E1" s="107"/>
      <c r="F1" s="107"/>
    </row>
    <row r="2" spans="1:6" x14ac:dyDescent="0.25">
      <c r="A2" s="51"/>
      <c r="B2" s="3" t="s">
        <v>165</v>
      </c>
      <c r="C2" s="55"/>
      <c r="D2" s="55"/>
      <c r="E2" s="55"/>
      <c r="F2" s="5">
        <v>932.8</v>
      </c>
    </row>
    <row r="3" spans="1:6" ht="12" customHeight="1" x14ac:dyDescent="0.25">
      <c r="A3" s="95" t="s">
        <v>0</v>
      </c>
      <c r="B3" s="96"/>
      <c r="C3" s="96"/>
      <c r="D3" s="96"/>
      <c r="E3" s="97"/>
    </row>
    <row r="4" spans="1:6" ht="12.6" customHeight="1" x14ac:dyDescent="0.25">
      <c r="A4" s="7">
        <v>1</v>
      </c>
      <c r="B4" s="100" t="s">
        <v>1</v>
      </c>
      <c r="C4" s="101"/>
      <c r="D4" s="8" t="s">
        <v>127</v>
      </c>
      <c r="E4" s="9"/>
    </row>
    <row r="5" spans="1:6" ht="11.25" customHeight="1" x14ac:dyDescent="0.25">
      <c r="A5" s="7">
        <v>2</v>
      </c>
      <c r="B5" s="100" t="s">
        <v>3</v>
      </c>
      <c r="C5" s="101"/>
      <c r="D5" s="8" t="s">
        <v>126</v>
      </c>
      <c r="E5" s="39" t="s">
        <v>129</v>
      </c>
    </row>
    <row r="6" spans="1:6" ht="9.75" customHeight="1" x14ac:dyDescent="0.25">
      <c r="A6" s="7">
        <v>3</v>
      </c>
      <c r="B6" s="100" t="s">
        <v>4</v>
      </c>
      <c r="C6" s="101"/>
      <c r="D6" s="8" t="s">
        <v>128</v>
      </c>
      <c r="E6" s="9" t="s">
        <v>2</v>
      </c>
    </row>
    <row r="7" spans="1:6" ht="19.5" customHeight="1" x14ac:dyDescent="0.25">
      <c r="A7" s="95" t="s">
        <v>5</v>
      </c>
      <c r="B7" s="96"/>
      <c r="C7" s="96"/>
      <c r="D7" s="96"/>
      <c r="E7" s="97"/>
    </row>
    <row r="8" spans="1:6" ht="9.75" customHeight="1" x14ac:dyDescent="0.25">
      <c r="A8" s="7">
        <v>4</v>
      </c>
      <c r="B8" s="100" t="s">
        <v>6</v>
      </c>
      <c r="C8" s="101"/>
      <c r="D8" s="10">
        <v>0</v>
      </c>
      <c r="E8" s="11" t="s">
        <v>7</v>
      </c>
    </row>
    <row r="9" spans="1:6" ht="9.75" customHeight="1" x14ac:dyDescent="0.25">
      <c r="A9" s="7">
        <v>5</v>
      </c>
      <c r="B9" s="100" t="s">
        <v>8</v>
      </c>
      <c r="C9" s="101"/>
      <c r="D9" s="10">
        <v>0</v>
      </c>
      <c r="E9" s="12" t="s">
        <v>9</v>
      </c>
    </row>
    <row r="10" spans="1:6" ht="9.75" customHeight="1" x14ac:dyDescent="0.25">
      <c r="A10" s="7">
        <v>6</v>
      </c>
      <c r="B10" s="100" t="s">
        <v>10</v>
      </c>
      <c r="C10" s="101"/>
      <c r="D10" s="13">
        <v>30483.75</v>
      </c>
      <c r="E10" s="12" t="s">
        <v>9</v>
      </c>
    </row>
    <row r="11" spans="1:6" ht="9.75" customHeight="1" x14ac:dyDescent="0.25">
      <c r="A11" s="14">
        <v>7</v>
      </c>
      <c r="B11" s="92" t="s">
        <v>11</v>
      </c>
      <c r="C11" s="94"/>
      <c r="D11" s="15">
        <v>121002.84</v>
      </c>
      <c r="E11" s="9" t="s">
        <v>12</v>
      </c>
    </row>
    <row r="12" spans="1:6" ht="9.75" customHeight="1" x14ac:dyDescent="0.25">
      <c r="A12" s="7">
        <v>9</v>
      </c>
      <c r="B12" s="100" t="s">
        <v>132</v>
      </c>
      <c r="C12" s="101"/>
      <c r="D12" s="16">
        <f>D11-D13</f>
        <v>104062.4424</v>
      </c>
      <c r="E12" s="12" t="s">
        <v>9</v>
      </c>
    </row>
    <row r="13" spans="1:6" ht="9.75" customHeight="1" x14ac:dyDescent="0.25">
      <c r="A13" s="7">
        <v>10</v>
      </c>
      <c r="B13" s="100" t="s">
        <v>13</v>
      </c>
      <c r="C13" s="101"/>
      <c r="D13" s="16">
        <f>D11*14%</f>
        <v>16940.3976</v>
      </c>
      <c r="E13" s="12" t="s">
        <v>9</v>
      </c>
    </row>
    <row r="14" spans="1:6" ht="9.75" customHeight="1" x14ac:dyDescent="0.25">
      <c r="A14" s="14">
        <v>11</v>
      </c>
      <c r="B14" s="92" t="s">
        <v>14</v>
      </c>
      <c r="C14" s="94"/>
      <c r="D14" s="15">
        <v>119915.41</v>
      </c>
      <c r="E14" s="9" t="s">
        <v>12</v>
      </c>
    </row>
    <row r="15" spans="1:6" ht="9.75" customHeight="1" x14ac:dyDescent="0.25">
      <c r="A15" s="7">
        <v>12</v>
      </c>
      <c r="B15" s="100" t="s">
        <v>15</v>
      </c>
      <c r="C15" s="101"/>
      <c r="D15" s="17">
        <f>D14</f>
        <v>119915.41</v>
      </c>
      <c r="E15" s="12" t="s">
        <v>9</v>
      </c>
    </row>
    <row r="16" spans="1:6" ht="9.75" customHeight="1" x14ac:dyDescent="0.25">
      <c r="A16" s="7">
        <v>13</v>
      </c>
      <c r="B16" s="100" t="s">
        <v>16</v>
      </c>
      <c r="C16" s="101"/>
      <c r="D16" s="10">
        <v>0</v>
      </c>
      <c r="E16" s="12" t="s">
        <v>9</v>
      </c>
    </row>
    <row r="17" spans="1:9" ht="9.75" customHeight="1" x14ac:dyDescent="0.25">
      <c r="A17" s="7">
        <v>14</v>
      </c>
      <c r="B17" s="100" t="s">
        <v>17</v>
      </c>
      <c r="C17" s="101"/>
      <c r="D17" s="10">
        <v>0</v>
      </c>
      <c r="E17" s="12" t="s">
        <v>9</v>
      </c>
    </row>
    <row r="18" spans="1:9" ht="9.75" customHeight="1" x14ac:dyDescent="0.25">
      <c r="A18" s="7">
        <v>15</v>
      </c>
      <c r="B18" s="100" t="s">
        <v>18</v>
      </c>
      <c r="C18" s="101"/>
      <c r="D18" s="10">
        <v>0</v>
      </c>
      <c r="E18" s="12" t="s">
        <v>9</v>
      </c>
    </row>
    <row r="19" spans="1:9" ht="9.75" customHeight="1" x14ac:dyDescent="0.25">
      <c r="A19" s="7">
        <v>16</v>
      </c>
      <c r="B19" s="100" t="s">
        <v>19</v>
      </c>
      <c r="C19" s="101"/>
      <c r="D19" s="10">
        <v>0</v>
      </c>
      <c r="E19" s="12" t="s">
        <v>9</v>
      </c>
    </row>
    <row r="20" spans="1:9" ht="9.75" customHeight="1" x14ac:dyDescent="0.25">
      <c r="A20" s="14">
        <v>17</v>
      </c>
      <c r="B20" s="92" t="s">
        <v>20</v>
      </c>
      <c r="C20" s="94"/>
      <c r="D20" s="18">
        <f>D10+D11-D15</f>
        <v>31571.179999999993</v>
      </c>
      <c r="E20" s="9" t="s">
        <v>12</v>
      </c>
    </row>
    <row r="21" spans="1:9" ht="9.75" customHeight="1" x14ac:dyDescent="0.25">
      <c r="A21" s="7">
        <v>18</v>
      </c>
      <c r="B21" s="100" t="s">
        <v>21</v>
      </c>
      <c r="C21" s="101"/>
      <c r="D21" s="12" t="s">
        <v>22</v>
      </c>
      <c r="E21" s="12" t="s">
        <v>9</v>
      </c>
    </row>
    <row r="22" spans="1:9" ht="9.75" customHeight="1" x14ac:dyDescent="0.25">
      <c r="A22" s="7">
        <v>19</v>
      </c>
      <c r="B22" s="100" t="s">
        <v>23</v>
      </c>
      <c r="C22" s="101"/>
      <c r="D22" s="12" t="s">
        <v>22</v>
      </c>
      <c r="E22" s="12" t="s">
        <v>9</v>
      </c>
    </row>
    <row r="23" spans="1:9" ht="13.7" customHeight="1" x14ac:dyDescent="0.25">
      <c r="A23" s="7">
        <v>20</v>
      </c>
      <c r="B23" s="100" t="s">
        <v>24</v>
      </c>
      <c r="C23" s="101"/>
      <c r="D23" s="17">
        <f>D20</f>
        <v>31571.179999999993</v>
      </c>
      <c r="E23" s="12" t="s">
        <v>9</v>
      </c>
      <c r="H23" s="6"/>
    </row>
    <row r="24" spans="1:9" ht="12" customHeight="1" x14ac:dyDescent="0.25">
      <c r="A24" s="95" t="s">
        <v>25</v>
      </c>
      <c r="B24" s="96"/>
      <c r="C24" s="96"/>
      <c r="D24" s="96"/>
      <c r="E24" s="97"/>
      <c r="I24" s="1" t="s">
        <v>145</v>
      </c>
    </row>
    <row r="25" spans="1:9" ht="19.5" customHeight="1" x14ac:dyDescent="0.25">
      <c r="A25" s="90" t="s">
        <v>26</v>
      </c>
      <c r="B25" s="102"/>
      <c r="C25" s="91"/>
      <c r="D25" s="103" t="s">
        <v>27</v>
      </c>
      <c r="E25" s="104"/>
    </row>
    <row r="26" spans="1:9" ht="21.75" customHeight="1" x14ac:dyDescent="0.25">
      <c r="A26" s="19">
        <v>21</v>
      </c>
      <c r="B26" s="90" t="s">
        <v>28</v>
      </c>
      <c r="C26" s="98"/>
      <c r="D26" s="20">
        <f>D12*46.2%+6609.77</f>
        <v>54686.618388800009</v>
      </c>
      <c r="E26" s="21" t="s">
        <v>29</v>
      </c>
    </row>
    <row r="27" spans="1:9" ht="15.75" customHeight="1" x14ac:dyDescent="0.25">
      <c r="A27" s="19">
        <v>22</v>
      </c>
      <c r="B27" s="90" t="s">
        <v>130</v>
      </c>
      <c r="C27" s="91"/>
      <c r="D27" s="15">
        <f>D13</f>
        <v>16940.3976</v>
      </c>
      <c r="E27" s="21" t="s">
        <v>29</v>
      </c>
    </row>
    <row r="28" spans="1:9" ht="12" customHeight="1" x14ac:dyDescent="0.25">
      <c r="A28" s="19">
        <v>23</v>
      </c>
      <c r="B28" s="90" t="s">
        <v>30</v>
      </c>
      <c r="C28" s="91"/>
      <c r="D28" s="16">
        <f>D27*34%</f>
        <v>5759.7351840000001</v>
      </c>
      <c r="E28" s="21" t="s">
        <v>29</v>
      </c>
      <c r="H28" s="1" t="s">
        <v>155</v>
      </c>
    </row>
    <row r="29" spans="1:9" ht="12" customHeight="1" x14ac:dyDescent="0.25">
      <c r="A29" s="19">
        <v>24</v>
      </c>
      <c r="B29" s="90" t="s">
        <v>31</v>
      </c>
      <c r="C29" s="91"/>
      <c r="D29" s="16">
        <f>D27*33%</f>
        <v>5590.3312080000005</v>
      </c>
      <c r="E29" s="21" t="s">
        <v>29</v>
      </c>
    </row>
    <row r="30" spans="1:9" ht="13.35" customHeight="1" x14ac:dyDescent="0.25">
      <c r="A30" s="19">
        <v>25</v>
      </c>
      <c r="B30" s="90" t="s">
        <v>32</v>
      </c>
      <c r="C30" s="91"/>
      <c r="D30" s="16">
        <f>D27*33%</f>
        <v>5590.3312080000005</v>
      </c>
      <c r="E30" s="21" t="s">
        <v>29</v>
      </c>
    </row>
    <row r="31" spans="1:9" ht="19.5" customHeight="1" x14ac:dyDescent="0.25">
      <c r="A31" s="19">
        <v>26</v>
      </c>
      <c r="B31" s="99" t="s">
        <v>33</v>
      </c>
      <c r="C31" s="98"/>
      <c r="D31" s="16">
        <f>D12*14%</f>
        <v>14568.741936000002</v>
      </c>
      <c r="E31" s="21" t="s">
        <v>29</v>
      </c>
    </row>
    <row r="32" spans="1:9" ht="14.45" customHeight="1" x14ac:dyDescent="0.25">
      <c r="A32" s="19">
        <v>27</v>
      </c>
      <c r="B32" s="90" t="s">
        <v>34</v>
      </c>
      <c r="C32" s="91"/>
      <c r="D32" s="16">
        <f>D12*21%</f>
        <v>21853.112903999998</v>
      </c>
      <c r="E32" s="21" t="s">
        <v>29</v>
      </c>
    </row>
    <row r="33" spans="1:7" ht="17.850000000000001" customHeight="1" x14ac:dyDescent="0.25">
      <c r="A33" s="19">
        <v>28</v>
      </c>
      <c r="B33" s="90" t="s">
        <v>35</v>
      </c>
      <c r="C33" s="91"/>
      <c r="D33" s="16">
        <f>D12*10%</f>
        <v>10406.24424</v>
      </c>
      <c r="E33" s="21" t="s">
        <v>29</v>
      </c>
    </row>
    <row r="34" spans="1:7" ht="15.75" customHeight="1" x14ac:dyDescent="0.25">
      <c r="A34" s="19">
        <v>31</v>
      </c>
      <c r="B34" s="90" t="s">
        <v>131</v>
      </c>
      <c r="C34" s="91"/>
      <c r="D34" s="16">
        <v>1715.23</v>
      </c>
      <c r="E34" s="21" t="s">
        <v>29</v>
      </c>
    </row>
    <row r="35" spans="1:7" ht="15.75" customHeight="1" x14ac:dyDescent="0.25">
      <c r="A35" s="19">
        <v>32</v>
      </c>
      <c r="B35" s="90" t="s">
        <v>36</v>
      </c>
      <c r="C35" s="91"/>
      <c r="D35" s="16">
        <f>D12*0.8%</f>
        <v>832.49953920000007</v>
      </c>
      <c r="E35" s="21" t="s">
        <v>29</v>
      </c>
    </row>
    <row r="36" spans="1:7" ht="15" customHeight="1" x14ac:dyDescent="0.25">
      <c r="A36" s="92" t="s">
        <v>37</v>
      </c>
      <c r="B36" s="93"/>
      <c r="C36" s="94"/>
      <c r="D36" s="22">
        <f>D35+D34+D33+D32+D31+D27+D26</f>
        <v>121002.844608</v>
      </c>
      <c r="E36" s="23" t="s">
        <v>29</v>
      </c>
      <c r="G36" s="6"/>
    </row>
    <row r="37" spans="1:7" ht="17.100000000000001" customHeight="1" x14ac:dyDescent="0.25">
      <c r="A37" s="95" t="s">
        <v>38</v>
      </c>
      <c r="B37" s="96"/>
      <c r="C37" s="96"/>
      <c r="D37" s="96"/>
      <c r="E37" s="97"/>
    </row>
    <row r="38" spans="1:7" ht="39.75" customHeight="1" x14ac:dyDescent="0.25">
      <c r="A38" s="24"/>
      <c r="B38" s="25" t="s">
        <v>39</v>
      </c>
      <c r="C38" s="25" t="s">
        <v>40</v>
      </c>
      <c r="D38" s="25" t="s">
        <v>41</v>
      </c>
      <c r="E38" s="24" t="s">
        <v>42</v>
      </c>
    </row>
    <row r="39" spans="1:7" ht="22.7" customHeight="1" x14ac:dyDescent="0.25">
      <c r="A39" s="26">
        <v>25</v>
      </c>
      <c r="B39" s="80" t="s">
        <v>43</v>
      </c>
      <c r="C39" s="74"/>
      <c r="D39" s="74"/>
      <c r="E39" s="75"/>
    </row>
    <row r="40" spans="1:7" ht="41.1" customHeight="1" x14ac:dyDescent="0.25">
      <c r="A40" s="24"/>
      <c r="B40" s="11" t="s">
        <v>44</v>
      </c>
      <c r="C40" s="81" t="s">
        <v>45</v>
      </c>
      <c r="D40" s="81" t="s">
        <v>46</v>
      </c>
      <c r="E40" s="83">
        <f>D26/F2</f>
        <v>58.626306162950272</v>
      </c>
    </row>
    <row r="41" spans="1:7" ht="34.700000000000003" customHeight="1" x14ac:dyDescent="0.25">
      <c r="A41" s="24"/>
      <c r="B41" s="11" t="s">
        <v>47</v>
      </c>
      <c r="C41" s="85"/>
      <c r="D41" s="85"/>
      <c r="E41" s="87"/>
    </row>
    <row r="42" spans="1:7" ht="19.5" customHeight="1" x14ac:dyDescent="0.25">
      <c r="A42" s="24"/>
      <c r="B42" s="24" t="s">
        <v>48</v>
      </c>
      <c r="C42" s="85"/>
      <c r="D42" s="85"/>
      <c r="E42" s="87"/>
    </row>
    <row r="43" spans="1:7" ht="37.700000000000003" customHeight="1" x14ac:dyDescent="0.25">
      <c r="A43" s="24"/>
      <c r="B43" s="11" t="s">
        <v>49</v>
      </c>
      <c r="C43" s="85"/>
      <c r="D43" s="85"/>
      <c r="E43" s="87"/>
    </row>
    <row r="44" spans="1:7" ht="27.75" customHeight="1" x14ac:dyDescent="0.25">
      <c r="A44" s="24"/>
      <c r="B44" s="24" t="s">
        <v>50</v>
      </c>
      <c r="C44" s="85"/>
      <c r="D44" s="85"/>
      <c r="E44" s="87"/>
    </row>
    <row r="45" spans="1:7" ht="20.25" customHeight="1" x14ac:dyDescent="0.25">
      <c r="A45" s="24"/>
      <c r="B45" s="24" t="s">
        <v>51</v>
      </c>
      <c r="C45" s="85"/>
      <c r="D45" s="85"/>
      <c r="E45" s="87"/>
    </row>
    <row r="46" spans="1:7" ht="25.35" customHeight="1" x14ac:dyDescent="0.25">
      <c r="A46" s="24"/>
      <c r="B46" s="11" t="s">
        <v>52</v>
      </c>
      <c r="C46" s="88"/>
      <c r="D46" s="88"/>
      <c r="E46" s="87"/>
    </row>
    <row r="47" spans="1:7" ht="26.45" customHeight="1" x14ac:dyDescent="0.25">
      <c r="A47" s="24"/>
      <c r="B47" s="11" t="s">
        <v>53</v>
      </c>
      <c r="C47" s="89"/>
      <c r="D47" s="89"/>
      <c r="E47" s="84"/>
    </row>
    <row r="48" spans="1:7" ht="18.2" customHeight="1" x14ac:dyDescent="0.25">
      <c r="A48" s="26">
        <v>26</v>
      </c>
      <c r="B48" s="80" t="s">
        <v>54</v>
      </c>
      <c r="C48" s="74"/>
      <c r="D48" s="74"/>
      <c r="E48" s="75"/>
    </row>
    <row r="49" spans="1:5" ht="19.5" customHeight="1" x14ac:dyDescent="0.25">
      <c r="A49" s="24"/>
      <c r="B49" s="24" t="s">
        <v>55</v>
      </c>
      <c r="C49" s="11" t="s">
        <v>45</v>
      </c>
      <c r="D49" s="81" t="s">
        <v>46</v>
      </c>
      <c r="E49" s="83">
        <f>D27/F2</f>
        <v>18.160803602058319</v>
      </c>
    </row>
    <row r="50" spans="1:5" ht="30.75" customHeight="1" x14ac:dyDescent="0.25">
      <c r="A50" s="24"/>
      <c r="B50" s="11" t="s">
        <v>56</v>
      </c>
      <c r="C50" s="11" t="s">
        <v>57</v>
      </c>
      <c r="D50" s="85"/>
      <c r="E50" s="87"/>
    </row>
    <row r="51" spans="1:5" ht="17.100000000000001" customHeight="1" x14ac:dyDescent="0.25">
      <c r="A51" s="24"/>
      <c r="B51" s="11" t="s">
        <v>58</v>
      </c>
      <c r="C51" s="11" t="s">
        <v>45</v>
      </c>
      <c r="D51" s="82"/>
      <c r="E51" s="84"/>
    </row>
    <row r="52" spans="1:5" ht="14.45" customHeight="1" x14ac:dyDescent="0.25">
      <c r="A52" s="26">
        <v>27</v>
      </c>
      <c r="B52" s="80" t="s">
        <v>59</v>
      </c>
      <c r="C52" s="74"/>
      <c r="D52" s="74"/>
      <c r="E52" s="75"/>
    </row>
    <row r="53" spans="1:5" ht="20.25" customHeight="1" x14ac:dyDescent="0.25">
      <c r="A53" s="24"/>
      <c r="B53" s="11" t="s">
        <v>60</v>
      </c>
      <c r="C53" s="11" t="s">
        <v>61</v>
      </c>
      <c r="D53" s="11" t="s">
        <v>46</v>
      </c>
      <c r="E53" s="83">
        <f>D28/F2</f>
        <v>6.1746732246998288</v>
      </c>
    </row>
    <row r="54" spans="1:5" ht="20.25" customHeight="1" x14ac:dyDescent="0.25">
      <c r="A54" s="24"/>
      <c r="B54" s="11" t="s">
        <v>62</v>
      </c>
      <c r="C54" s="11" t="s">
        <v>61</v>
      </c>
      <c r="D54" s="11" t="s">
        <v>46</v>
      </c>
      <c r="E54" s="87"/>
    </row>
    <row r="55" spans="1:5" ht="20.25" customHeight="1" x14ac:dyDescent="0.25">
      <c r="A55" s="24"/>
      <c r="B55" s="24" t="s">
        <v>63</v>
      </c>
      <c r="C55" s="11" t="s">
        <v>61</v>
      </c>
      <c r="D55" s="11" t="s">
        <v>46</v>
      </c>
      <c r="E55" s="84"/>
    </row>
    <row r="56" spans="1:5" ht="13.35" customHeight="1" x14ac:dyDescent="0.25">
      <c r="A56" s="26">
        <v>28</v>
      </c>
      <c r="B56" s="80" t="s">
        <v>64</v>
      </c>
      <c r="C56" s="74"/>
      <c r="D56" s="74"/>
      <c r="E56" s="75"/>
    </row>
    <row r="57" spans="1:5" ht="21.6" customHeight="1" x14ac:dyDescent="0.25">
      <c r="A57" s="24"/>
      <c r="B57" s="11" t="s">
        <v>65</v>
      </c>
      <c r="C57" s="81" t="s">
        <v>66</v>
      </c>
      <c r="D57" s="81" t="s">
        <v>46</v>
      </c>
      <c r="E57" s="83">
        <f>D29/F2</f>
        <v>5.9930651886792461</v>
      </c>
    </row>
    <row r="58" spans="1:5" ht="21.6" customHeight="1" x14ac:dyDescent="0.25">
      <c r="A58" s="24"/>
      <c r="B58" s="11" t="s">
        <v>67</v>
      </c>
      <c r="C58" s="82"/>
      <c r="D58" s="82"/>
      <c r="E58" s="84"/>
    </row>
    <row r="59" spans="1:5" ht="15" customHeight="1" x14ac:dyDescent="0.25">
      <c r="A59" s="27">
        <v>29</v>
      </c>
      <c r="B59" s="80" t="s">
        <v>68</v>
      </c>
      <c r="C59" s="74"/>
      <c r="D59" s="74"/>
      <c r="E59" s="75"/>
    </row>
    <row r="60" spans="1:5" ht="36.6" customHeight="1" x14ac:dyDescent="0.25">
      <c r="A60" s="24"/>
      <c r="B60" s="11" t="s">
        <v>69</v>
      </c>
      <c r="C60" s="11" t="s">
        <v>70</v>
      </c>
      <c r="D60" s="11" t="s">
        <v>46</v>
      </c>
      <c r="E60" s="28">
        <f>D30/F2</f>
        <v>5.9930651886792461</v>
      </c>
    </row>
    <row r="61" spans="1:5" ht="16.5" customHeight="1" x14ac:dyDescent="0.25">
      <c r="A61" s="27">
        <v>30</v>
      </c>
      <c r="B61" s="80" t="s">
        <v>71</v>
      </c>
      <c r="C61" s="74"/>
      <c r="D61" s="74"/>
      <c r="E61" s="75"/>
    </row>
    <row r="62" spans="1:5" ht="30.75" customHeight="1" x14ac:dyDescent="0.25">
      <c r="A62" s="24"/>
      <c r="B62" s="11" t="s">
        <v>72</v>
      </c>
      <c r="C62" s="81" t="s">
        <v>73</v>
      </c>
      <c r="D62" s="81" t="s">
        <v>74</v>
      </c>
      <c r="E62" s="83">
        <f>D31/F2</f>
        <v>15.618291097770157</v>
      </c>
    </row>
    <row r="63" spans="1:5" ht="22.7" customHeight="1" x14ac:dyDescent="0.25">
      <c r="A63" s="24"/>
      <c r="B63" s="11" t="s">
        <v>75</v>
      </c>
      <c r="C63" s="85"/>
      <c r="D63" s="85"/>
      <c r="E63" s="87"/>
    </row>
    <row r="64" spans="1:5" ht="22.7" customHeight="1" x14ac:dyDescent="0.25">
      <c r="A64" s="24"/>
      <c r="B64" s="11" t="s">
        <v>76</v>
      </c>
      <c r="C64" s="82"/>
      <c r="D64" s="85"/>
      <c r="E64" s="87"/>
    </row>
    <row r="65" spans="1:5" ht="22.7" customHeight="1" x14ac:dyDescent="0.25">
      <c r="A65" s="24"/>
      <c r="B65" s="11" t="s">
        <v>77</v>
      </c>
      <c r="C65" s="25" t="s">
        <v>78</v>
      </c>
      <c r="D65" s="85"/>
      <c r="E65" s="87"/>
    </row>
    <row r="66" spans="1:5" ht="29.45" customHeight="1" x14ac:dyDescent="0.25">
      <c r="A66" s="24"/>
      <c r="B66" s="11" t="s">
        <v>72</v>
      </c>
      <c r="C66" s="29" t="s">
        <v>79</v>
      </c>
      <c r="D66" s="82"/>
      <c r="E66" s="84"/>
    </row>
    <row r="67" spans="1:5" ht="16.5" customHeight="1" x14ac:dyDescent="0.25">
      <c r="A67" s="27">
        <v>31</v>
      </c>
      <c r="B67" s="80" t="s">
        <v>71</v>
      </c>
      <c r="C67" s="74"/>
      <c r="D67" s="74"/>
      <c r="E67" s="75"/>
    </row>
    <row r="68" spans="1:5" ht="17.100000000000001" customHeight="1" x14ac:dyDescent="0.25">
      <c r="A68" s="26">
        <v>31</v>
      </c>
      <c r="B68" s="80" t="s">
        <v>80</v>
      </c>
      <c r="C68" s="74"/>
      <c r="D68" s="74"/>
      <c r="E68" s="75"/>
    </row>
    <row r="69" spans="1:5" ht="15" customHeight="1" x14ac:dyDescent="0.25">
      <c r="A69" s="24"/>
      <c r="B69" s="11" t="s">
        <v>81</v>
      </c>
      <c r="C69" s="40" t="s">
        <v>147</v>
      </c>
      <c r="D69" s="81" t="s">
        <v>46</v>
      </c>
      <c r="E69" s="83">
        <f>D35/F2</f>
        <v>0.89247377701543751</v>
      </c>
    </row>
    <row r="70" spans="1:5" ht="16.5" customHeight="1" x14ac:dyDescent="0.25">
      <c r="A70" s="24"/>
      <c r="B70" s="11" t="s">
        <v>83</v>
      </c>
      <c r="C70" s="11" t="s">
        <v>146</v>
      </c>
      <c r="D70" s="82"/>
      <c r="E70" s="84"/>
    </row>
    <row r="71" spans="1:5" ht="16.5" customHeight="1" x14ac:dyDescent="0.25">
      <c r="A71" s="26">
        <v>32</v>
      </c>
      <c r="B71" s="80" t="s">
        <v>84</v>
      </c>
      <c r="C71" s="74"/>
      <c r="D71" s="74"/>
      <c r="E71" s="75"/>
    </row>
    <row r="72" spans="1:5" ht="22.7" customHeight="1" x14ac:dyDescent="0.25">
      <c r="A72" s="24"/>
      <c r="B72" s="11" t="s">
        <v>85</v>
      </c>
      <c r="C72" s="25" t="s">
        <v>86</v>
      </c>
      <c r="D72" s="81" t="s">
        <v>46</v>
      </c>
      <c r="E72" s="78">
        <f>D32/F2</f>
        <v>23.427436646655231</v>
      </c>
    </row>
    <row r="73" spans="1:5" ht="14.45" customHeight="1" x14ac:dyDescent="0.25">
      <c r="A73" s="24"/>
      <c r="B73" s="11" t="s">
        <v>87</v>
      </c>
      <c r="C73" s="25" t="s">
        <v>86</v>
      </c>
      <c r="D73" s="85"/>
      <c r="E73" s="79"/>
    </row>
    <row r="74" spans="1:5" ht="16.5" customHeight="1" x14ac:dyDescent="0.25">
      <c r="A74" s="24"/>
      <c r="B74" s="11" t="s">
        <v>88</v>
      </c>
      <c r="C74" s="25" t="s">
        <v>86</v>
      </c>
      <c r="D74" s="85"/>
      <c r="E74" s="79"/>
    </row>
    <row r="75" spans="1:5" ht="11.25" customHeight="1" x14ac:dyDescent="0.25">
      <c r="A75" s="24"/>
      <c r="B75" s="11" t="s">
        <v>89</v>
      </c>
      <c r="C75" s="25" t="s">
        <v>86</v>
      </c>
      <c r="D75" s="85"/>
      <c r="E75" s="79"/>
    </row>
    <row r="76" spans="1:5" ht="21.95" customHeight="1" x14ac:dyDescent="0.25">
      <c r="A76" s="24"/>
      <c r="B76" s="11" t="s">
        <v>90</v>
      </c>
      <c r="C76" s="25" t="s">
        <v>86</v>
      </c>
      <c r="D76" s="85"/>
      <c r="E76" s="79"/>
    </row>
    <row r="77" spans="1:5" ht="29.45" customHeight="1" x14ac:dyDescent="0.25">
      <c r="A77" s="24"/>
      <c r="B77" s="11" t="s">
        <v>91</v>
      </c>
      <c r="C77" s="25" t="s">
        <v>86</v>
      </c>
      <c r="D77" s="85"/>
      <c r="E77" s="79"/>
    </row>
    <row r="78" spans="1:5" ht="20.25" customHeight="1" x14ac:dyDescent="0.25">
      <c r="A78" s="24"/>
      <c r="B78" s="11" t="s">
        <v>92</v>
      </c>
      <c r="C78" s="25" t="s">
        <v>86</v>
      </c>
      <c r="D78" s="85"/>
      <c r="E78" s="79"/>
    </row>
    <row r="79" spans="1:5" ht="20.25" customHeight="1" x14ac:dyDescent="0.25">
      <c r="A79" s="24"/>
      <c r="B79" s="24" t="s">
        <v>93</v>
      </c>
      <c r="C79" s="25" t="s">
        <v>86</v>
      </c>
      <c r="D79" s="85"/>
      <c r="E79" s="79"/>
    </row>
    <row r="80" spans="1:5" ht="15" customHeight="1" x14ac:dyDescent="0.25">
      <c r="A80" s="24"/>
      <c r="B80" s="11" t="s">
        <v>94</v>
      </c>
      <c r="C80" s="25" t="s">
        <v>95</v>
      </c>
      <c r="D80" s="82"/>
      <c r="E80" s="86"/>
    </row>
    <row r="81" spans="1:5" ht="12.6" customHeight="1" x14ac:dyDescent="0.25">
      <c r="A81" s="26">
        <v>37</v>
      </c>
      <c r="B81" s="73" t="s">
        <v>133</v>
      </c>
      <c r="C81" s="74"/>
      <c r="D81" s="74"/>
      <c r="E81" s="75"/>
    </row>
    <row r="82" spans="1:5" ht="37.700000000000003" customHeight="1" x14ac:dyDescent="0.25">
      <c r="A82" s="24"/>
      <c r="B82" s="11" t="s">
        <v>134</v>
      </c>
      <c r="C82" s="25" t="s">
        <v>97</v>
      </c>
      <c r="D82" s="76" t="s">
        <v>96</v>
      </c>
      <c r="E82" s="78">
        <f>D34/F2</f>
        <v>1.8387971698113208</v>
      </c>
    </row>
    <row r="83" spans="1:5" ht="23.25" customHeight="1" x14ac:dyDescent="0.25">
      <c r="A83" s="24"/>
      <c r="B83" s="40" t="s">
        <v>134</v>
      </c>
      <c r="C83" s="25" t="s">
        <v>98</v>
      </c>
      <c r="D83" s="77"/>
      <c r="E83" s="79"/>
    </row>
    <row r="84" spans="1:5" ht="9.75" customHeight="1" x14ac:dyDescent="0.25">
      <c r="A84" s="26">
        <v>38</v>
      </c>
      <c r="B84" s="80" t="s">
        <v>99</v>
      </c>
      <c r="C84" s="74"/>
      <c r="D84" s="74"/>
      <c r="E84" s="75"/>
    </row>
    <row r="85" spans="1:5" ht="14.25" customHeight="1" x14ac:dyDescent="0.25">
      <c r="A85" s="24"/>
      <c r="B85" s="11" t="s">
        <v>100</v>
      </c>
      <c r="C85" s="11" t="s">
        <v>101</v>
      </c>
      <c r="D85" s="65">
        <v>0</v>
      </c>
      <c r="E85" s="66"/>
    </row>
    <row r="86" spans="1:5" ht="14.25" customHeight="1" x14ac:dyDescent="0.25">
      <c r="A86" s="24"/>
      <c r="B86" s="11" t="s">
        <v>102</v>
      </c>
      <c r="C86" s="11" t="s">
        <v>101</v>
      </c>
      <c r="D86" s="65">
        <v>0</v>
      </c>
      <c r="E86" s="66"/>
    </row>
    <row r="87" spans="1:5" ht="14.25" customHeight="1" x14ac:dyDescent="0.25">
      <c r="A87" s="24"/>
      <c r="B87" s="11" t="s">
        <v>103</v>
      </c>
      <c r="C87" s="11" t="s">
        <v>101</v>
      </c>
      <c r="D87" s="65">
        <v>0</v>
      </c>
      <c r="E87" s="66"/>
    </row>
    <row r="88" spans="1:5" ht="14.25" customHeight="1" x14ac:dyDescent="0.25">
      <c r="A88" s="54"/>
      <c r="B88" s="11" t="s">
        <v>104</v>
      </c>
      <c r="C88" s="11" t="s">
        <v>7</v>
      </c>
      <c r="D88" s="65">
        <v>0</v>
      </c>
      <c r="E88" s="66"/>
    </row>
    <row r="89" spans="1:5" ht="16.5" customHeight="1" x14ac:dyDescent="0.25">
      <c r="A89" s="67" t="s">
        <v>105</v>
      </c>
      <c r="B89" s="68"/>
      <c r="C89" s="68"/>
      <c r="D89" s="68"/>
      <c r="E89" s="69"/>
    </row>
    <row r="90" spans="1:5" ht="16.5" customHeight="1" x14ac:dyDescent="0.25">
      <c r="A90" s="31">
        <v>1</v>
      </c>
      <c r="B90" s="21" t="s">
        <v>106</v>
      </c>
      <c r="C90" s="21" t="s">
        <v>107</v>
      </c>
      <c r="D90" s="52">
        <v>0</v>
      </c>
      <c r="E90" s="33"/>
    </row>
    <row r="91" spans="1:5" ht="16.5" customHeight="1" x14ac:dyDescent="0.25">
      <c r="A91" s="31">
        <v>2</v>
      </c>
      <c r="B91" s="21" t="s">
        <v>108</v>
      </c>
      <c r="C91" s="21" t="s">
        <v>107</v>
      </c>
      <c r="D91" s="52">
        <v>0</v>
      </c>
      <c r="E91" s="33"/>
    </row>
    <row r="92" spans="1:5" ht="16.5" customHeight="1" x14ac:dyDescent="0.25">
      <c r="A92" s="31">
        <v>3</v>
      </c>
      <c r="B92" s="21" t="s">
        <v>109</v>
      </c>
      <c r="C92" s="21" t="s">
        <v>107</v>
      </c>
      <c r="D92" s="34"/>
      <c r="E92" s="33"/>
    </row>
    <row r="93" spans="1:5" ht="16.5" customHeight="1" x14ac:dyDescent="0.25">
      <c r="A93" s="31">
        <v>4</v>
      </c>
      <c r="B93" s="21" t="s">
        <v>110</v>
      </c>
      <c r="C93" s="21" t="s">
        <v>107</v>
      </c>
      <c r="D93" s="52" t="s">
        <v>111</v>
      </c>
      <c r="E93" s="33"/>
    </row>
    <row r="94" spans="1:5" ht="16.5" customHeight="1" x14ac:dyDescent="0.25">
      <c r="A94" s="31">
        <v>5</v>
      </c>
      <c r="B94" s="21" t="s">
        <v>112</v>
      </c>
      <c r="C94" s="21" t="s">
        <v>107</v>
      </c>
      <c r="D94" s="52" t="s">
        <v>111</v>
      </c>
      <c r="E94" s="33"/>
    </row>
    <row r="95" spans="1:5" ht="16.5" customHeight="1" x14ac:dyDescent="0.25">
      <c r="A95" s="31">
        <v>6</v>
      </c>
      <c r="B95" s="21" t="s">
        <v>113</v>
      </c>
      <c r="C95" s="21" t="s">
        <v>107</v>
      </c>
      <c r="D95" s="34"/>
      <c r="E95" s="33"/>
    </row>
    <row r="96" spans="1:5" ht="16.5" customHeight="1" x14ac:dyDescent="0.25">
      <c r="A96" s="67" t="s">
        <v>114</v>
      </c>
      <c r="B96" s="68"/>
      <c r="C96" s="68"/>
      <c r="D96" s="68"/>
      <c r="E96" s="69"/>
    </row>
    <row r="97" spans="1:6" ht="16.5" customHeight="1" x14ac:dyDescent="0.25">
      <c r="A97" s="31">
        <v>1</v>
      </c>
      <c r="B97" s="21" t="s">
        <v>115</v>
      </c>
      <c r="C97" s="21" t="s">
        <v>116</v>
      </c>
      <c r="D97" s="52">
        <v>0</v>
      </c>
      <c r="E97" s="33"/>
    </row>
    <row r="98" spans="1:6" ht="16.5" customHeight="1" x14ac:dyDescent="0.25">
      <c r="A98" s="31">
        <v>2</v>
      </c>
      <c r="B98" s="21" t="s">
        <v>117</v>
      </c>
      <c r="C98" s="21" t="s">
        <v>116</v>
      </c>
      <c r="D98" s="52">
        <v>0</v>
      </c>
      <c r="E98" s="33"/>
    </row>
    <row r="99" spans="1:6" ht="16.5" customHeight="1" x14ac:dyDescent="0.25">
      <c r="A99" s="31">
        <v>3</v>
      </c>
      <c r="B99" s="21" t="s">
        <v>118</v>
      </c>
      <c r="C99" s="21" t="s">
        <v>116</v>
      </c>
      <c r="D99" s="52">
        <v>0</v>
      </c>
      <c r="E99" s="33"/>
    </row>
    <row r="100" spans="1:6" ht="16.5" customHeight="1" x14ac:dyDescent="0.25">
      <c r="A100" s="31">
        <v>4</v>
      </c>
      <c r="B100" s="21" t="s">
        <v>119</v>
      </c>
      <c r="C100" s="21" t="s">
        <v>107</v>
      </c>
      <c r="D100" s="52">
        <v>0</v>
      </c>
      <c r="E100" s="33"/>
    </row>
    <row r="101" spans="1:6" ht="16.5" customHeight="1" x14ac:dyDescent="0.25">
      <c r="A101" s="70" t="s">
        <v>120</v>
      </c>
      <c r="B101" s="71"/>
      <c r="C101" s="71"/>
      <c r="D101" s="71"/>
      <c r="E101" s="72"/>
    </row>
    <row r="102" spans="1:6" ht="16.5" customHeight="1" x14ac:dyDescent="0.25">
      <c r="A102" s="31">
        <v>1</v>
      </c>
      <c r="B102" s="21" t="s">
        <v>121</v>
      </c>
      <c r="C102" s="21" t="s">
        <v>116</v>
      </c>
      <c r="D102" s="53"/>
      <c r="E102" s="33"/>
    </row>
    <row r="103" spans="1:6" ht="16.5" customHeight="1" x14ac:dyDescent="0.25">
      <c r="A103" s="31">
        <v>2</v>
      </c>
      <c r="B103" s="21" t="s">
        <v>122</v>
      </c>
      <c r="C103" s="21" t="s">
        <v>116</v>
      </c>
      <c r="D103" s="53"/>
      <c r="E103" s="33"/>
    </row>
    <row r="104" spans="1:6" ht="24.75" customHeight="1" x14ac:dyDescent="0.25">
      <c r="A104" s="31">
        <v>3</v>
      </c>
      <c r="B104" s="21" t="s">
        <v>123</v>
      </c>
      <c r="C104" s="21" t="s">
        <v>107</v>
      </c>
      <c r="D104" s="53"/>
      <c r="E104" s="33"/>
    </row>
    <row r="105" spans="1:6" ht="16.5" customHeight="1" x14ac:dyDescent="0.25">
      <c r="A105" s="55"/>
      <c r="B105" s="36"/>
      <c r="C105" s="36"/>
      <c r="D105" s="37"/>
      <c r="E105" s="37"/>
    </row>
    <row r="106" spans="1:6" ht="16.5" customHeight="1" x14ac:dyDescent="0.25">
      <c r="A106" s="61" t="s">
        <v>136</v>
      </c>
      <c r="B106" s="62"/>
      <c r="C106" s="62"/>
      <c r="D106" s="62"/>
      <c r="E106" s="62"/>
      <c r="F106" s="62"/>
    </row>
    <row r="107" spans="1:6" ht="16.5" customHeight="1" x14ac:dyDescent="0.25">
      <c r="A107" s="55"/>
      <c r="B107" s="36"/>
      <c r="C107" s="36"/>
      <c r="D107" s="37"/>
      <c r="E107" s="37"/>
    </row>
    <row r="108" spans="1:6" ht="16.5" customHeight="1" x14ac:dyDescent="0.25">
      <c r="A108" s="61" t="s">
        <v>135</v>
      </c>
      <c r="B108" s="62"/>
      <c r="C108" s="62"/>
      <c r="D108" s="62"/>
      <c r="E108" s="62"/>
      <c r="F108" s="62"/>
    </row>
    <row r="109" spans="1:6" ht="16.5" customHeight="1" x14ac:dyDescent="0.25">
      <c r="A109" s="55"/>
      <c r="B109" s="36"/>
      <c r="C109" s="36"/>
      <c r="D109" s="37"/>
      <c r="E109" s="37"/>
    </row>
    <row r="110" spans="1:6" ht="16.5" customHeight="1" x14ac:dyDescent="0.25">
      <c r="A110" s="55"/>
      <c r="B110" s="36"/>
      <c r="C110" s="36"/>
      <c r="D110" s="37"/>
      <c r="E110" s="37"/>
    </row>
    <row r="111" spans="1:6" ht="16.5" customHeight="1" x14ac:dyDescent="0.25">
      <c r="A111" s="55"/>
      <c r="B111" s="36"/>
      <c r="C111" s="36"/>
      <c r="D111" s="37"/>
      <c r="E111" s="37"/>
    </row>
    <row r="112" spans="1:6" ht="16.5" customHeight="1" x14ac:dyDescent="0.25">
      <c r="A112" s="55"/>
      <c r="B112" s="36"/>
      <c r="C112" s="36"/>
      <c r="D112" s="37"/>
      <c r="E112" s="37"/>
    </row>
    <row r="113" spans="1:5" ht="16.5" customHeight="1" x14ac:dyDescent="0.25">
      <c r="A113" s="55"/>
      <c r="B113" s="36"/>
      <c r="C113" s="36"/>
      <c r="D113" s="37"/>
      <c r="E113" s="37"/>
    </row>
    <row r="114" spans="1:5" ht="16.5" customHeight="1" x14ac:dyDescent="0.25">
      <c r="A114" s="55"/>
      <c r="B114" s="36"/>
      <c r="C114" s="36"/>
      <c r="D114" s="37"/>
      <c r="E114" s="37"/>
    </row>
    <row r="115" spans="1:5" ht="16.5" customHeight="1" x14ac:dyDescent="0.25">
      <c r="A115" s="55"/>
      <c r="B115" s="36"/>
      <c r="C115" s="36"/>
      <c r="D115" s="37"/>
      <c r="E115" s="37"/>
    </row>
    <row r="116" spans="1:5" ht="16.5" customHeight="1" x14ac:dyDescent="0.25">
      <c r="A116" s="55"/>
      <c r="B116" s="36"/>
      <c r="C116" s="36"/>
      <c r="D116" s="37"/>
      <c r="E116" s="37"/>
    </row>
    <row r="117" spans="1:5" ht="16.5" customHeight="1" x14ac:dyDescent="0.25">
      <c r="A117" s="55"/>
      <c r="B117" s="36"/>
      <c r="C117" s="36"/>
      <c r="D117" s="37"/>
      <c r="E117" s="37"/>
    </row>
    <row r="118" spans="1:5" ht="16.5" customHeight="1" x14ac:dyDescent="0.25">
      <c r="A118" s="55"/>
      <c r="B118" s="36"/>
      <c r="C118" s="36"/>
      <c r="D118" s="37"/>
      <c r="E118" s="37"/>
    </row>
    <row r="119" spans="1:5" ht="16.5" customHeight="1" x14ac:dyDescent="0.25">
      <c r="A119" s="55"/>
      <c r="B119" s="36"/>
      <c r="C119" s="36"/>
      <c r="D119" s="37"/>
      <c r="E119" s="37"/>
    </row>
    <row r="120" spans="1:5" ht="16.5" customHeight="1" x14ac:dyDescent="0.25">
      <c r="A120" s="55"/>
      <c r="B120" s="36"/>
      <c r="C120" s="36"/>
      <c r="D120" s="37"/>
      <c r="E120" s="37"/>
    </row>
    <row r="121" spans="1:5" ht="16.5" customHeight="1" x14ac:dyDescent="0.25">
      <c r="A121" s="55"/>
      <c r="B121" s="36"/>
      <c r="C121" s="36"/>
      <c r="D121" s="37"/>
      <c r="E121" s="37"/>
    </row>
    <row r="122" spans="1:5" ht="16.5" customHeight="1" x14ac:dyDescent="0.25">
      <c r="A122" s="55"/>
      <c r="B122" s="36"/>
      <c r="C122" s="36"/>
      <c r="D122" s="37"/>
      <c r="E122" s="37"/>
    </row>
    <row r="123" spans="1:5" ht="16.5" customHeight="1" x14ac:dyDescent="0.25">
      <c r="A123" s="55"/>
      <c r="B123" s="36"/>
      <c r="C123" s="36"/>
      <c r="D123" s="37"/>
      <c r="E123" s="37"/>
    </row>
    <row r="124" spans="1:5" ht="16.5" customHeight="1" x14ac:dyDescent="0.25">
      <c r="A124" s="55"/>
      <c r="B124" s="36"/>
      <c r="C124" s="36"/>
      <c r="D124" s="37"/>
      <c r="E124" s="37"/>
    </row>
    <row r="125" spans="1:5" ht="16.5" customHeight="1" x14ac:dyDescent="0.25">
      <c r="A125" s="55"/>
      <c r="B125" s="36"/>
      <c r="C125" s="36"/>
      <c r="D125" s="37"/>
      <c r="E125" s="37"/>
    </row>
    <row r="126" spans="1:5" ht="16.5" customHeight="1" x14ac:dyDescent="0.25">
      <c r="A126" s="55"/>
      <c r="B126" s="36"/>
      <c r="C126" s="36"/>
      <c r="D126" s="37"/>
      <c r="E126" s="37"/>
    </row>
    <row r="127" spans="1:5" ht="16.5" customHeight="1" x14ac:dyDescent="0.25">
      <c r="A127" s="55"/>
      <c r="B127" s="36"/>
      <c r="C127" s="36"/>
      <c r="D127" s="37"/>
      <c r="E127" s="37"/>
    </row>
    <row r="128" spans="1:5" ht="16.5" customHeight="1" x14ac:dyDescent="0.25">
      <c r="A128" s="55"/>
      <c r="B128" s="36"/>
      <c r="C128" s="36"/>
      <c r="D128" s="37"/>
      <c r="E128" s="37"/>
    </row>
    <row r="129" spans="1:5" ht="16.5" customHeight="1" x14ac:dyDescent="0.25">
      <c r="A129" s="55"/>
      <c r="B129" s="36"/>
      <c r="C129" s="36"/>
      <c r="D129" s="37"/>
      <c r="E129" s="37"/>
    </row>
    <row r="130" spans="1:5" ht="16.5" customHeight="1" x14ac:dyDescent="0.25">
      <c r="A130" s="55"/>
      <c r="B130" s="36"/>
      <c r="C130" s="36"/>
      <c r="D130" s="37"/>
      <c r="E130" s="37"/>
    </row>
    <row r="131" spans="1:5" ht="16.5" customHeight="1" x14ac:dyDescent="0.25">
      <c r="A131" s="55"/>
      <c r="B131" s="36"/>
      <c r="C131" s="36"/>
      <c r="D131" s="37"/>
      <c r="E131" s="37"/>
    </row>
    <row r="132" spans="1:5" ht="16.5" customHeight="1" x14ac:dyDescent="0.25">
      <c r="A132" s="55"/>
      <c r="B132" s="36"/>
      <c r="C132" s="36"/>
      <c r="D132" s="37"/>
      <c r="E132" s="37"/>
    </row>
    <row r="133" spans="1:5" ht="16.5" customHeight="1" x14ac:dyDescent="0.25">
      <c r="A133" s="55"/>
      <c r="B133" s="36"/>
      <c r="C133" s="36"/>
      <c r="D133" s="37"/>
      <c r="E133" s="37"/>
    </row>
    <row r="134" spans="1:5" ht="9.75" customHeight="1" x14ac:dyDescent="0.25"/>
    <row r="135" spans="1:5" x14ac:dyDescent="0.25">
      <c r="E135" s="38"/>
    </row>
  </sheetData>
  <mergeCells count="77">
    <mergeCell ref="B13:C13"/>
    <mergeCell ref="A1:F1"/>
    <mergeCell ref="A3:E3"/>
    <mergeCell ref="B4:C4"/>
    <mergeCell ref="B5:C5"/>
    <mergeCell ref="B6:C6"/>
    <mergeCell ref="A7:E7"/>
    <mergeCell ref="B8:C8"/>
    <mergeCell ref="B9:C9"/>
    <mergeCell ref="B10:C10"/>
    <mergeCell ref="B11:C11"/>
    <mergeCell ref="B12:C12"/>
    <mergeCell ref="A25:C25"/>
    <mergeCell ref="D25:E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E24"/>
    <mergeCell ref="A37:E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A36:C36"/>
    <mergeCell ref="B39:E39"/>
    <mergeCell ref="C40:C45"/>
    <mergeCell ref="D40:D45"/>
    <mergeCell ref="E40:E47"/>
    <mergeCell ref="C46:C47"/>
    <mergeCell ref="D46:D47"/>
    <mergeCell ref="C62:C64"/>
    <mergeCell ref="D62:D66"/>
    <mergeCell ref="E62:E66"/>
    <mergeCell ref="B48:E48"/>
    <mergeCell ref="D49:D51"/>
    <mergeCell ref="E49:E51"/>
    <mergeCell ref="B52:E52"/>
    <mergeCell ref="E53:E55"/>
    <mergeCell ref="B56:E56"/>
    <mergeCell ref="C57:C58"/>
    <mergeCell ref="D57:D58"/>
    <mergeCell ref="E57:E58"/>
    <mergeCell ref="B59:E59"/>
    <mergeCell ref="B61:E61"/>
    <mergeCell ref="D86:E86"/>
    <mergeCell ref="B67:E67"/>
    <mergeCell ref="B68:E68"/>
    <mergeCell ref="D69:D70"/>
    <mergeCell ref="E69:E70"/>
    <mergeCell ref="B71:E71"/>
    <mergeCell ref="D72:D80"/>
    <mergeCell ref="E72:E80"/>
    <mergeCell ref="B81:E81"/>
    <mergeCell ref="D82:D83"/>
    <mergeCell ref="E82:E83"/>
    <mergeCell ref="B84:E84"/>
    <mergeCell ref="D85:E85"/>
    <mergeCell ref="A108:F108"/>
    <mergeCell ref="D87:E87"/>
    <mergeCell ref="D88:E88"/>
    <mergeCell ref="A89:E89"/>
    <mergeCell ref="A96:E96"/>
    <mergeCell ref="A101:E101"/>
    <mergeCell ref="A106:F106"/>
  </mergeCells>
  <pageMargins left="0.7" right="0.7" top="0.75" bottom="0.75" header="0.3" footer="0.3"/>
  <pageSetup paperSize="9" scale="79" orientation="portrait" r:id="rId1"/>
  <rowBreaks count="2" manualBreakCount="2">
    <brk id="97" max="4" man="1"/>
    <brk id="106" max="4" man="1"/>
  </rowBreaks>
  <colBreaks count="1" manualBreakCount="1">
    <brk id="5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1E39D-F461-4223-9870-AD9ABE9177D0}">
  <sheetPr>
    <tabColor rgb="FF00B050"/>
  </sheetPr>
  <dimension ref="A1:I135"/>
  <sheetViews>
    <sheetView zoomScale="110" zoomScaleNormal="110" workbookViewId="0">
      <selection activeCell="G32" sqref="G32"/>
    </sheetView>
  </sheetViews>
  <sheetFormatPr defaultRowHeight="12.75" x14ac:dyDescent="0.25"/>
  <cols>
    <col min="1" max="1" width="6.42578125" style="1" customWidth="1"/>
    <col min="2" max="2" width="46.7109375" style="1" customWidth="1"/>
    <col min="3" max="3" width="22.7109375" style="1" customWidth="1"/>
    <col min="4" max="4" width="19.42578125" style="1" customWidth="1"/>
    <col min="5" max="5" width="14.7109375" style="1" customWidth="1"/>
    <col min="6" max="6" width="12.28515625" style="6" customWidth="1"/>
    <col min="7" max="7" width="11.5703125" style="1" customWidth="1"/>
    <col min="8" max="8" width="8.7109375" style="1" bestFit="1" customWidth="1"/>
    <col min="9" max="16384" width="9.140625" style="1"/>
  </cols>
  <sheetData>
    <row r="1" spans="1:6" ht="29.25" customHeight="1" x14ac:dyDescent="0.25">
      <c r="A1" s="61" t="s">
        <v>124</v>
      </c>
      <c r="B1" s="107"/>
      <c r="C1" s="107"/>
      <c r="D1" s="107"/>
      <c r="E1" s="107"/>
      <c r="F1" s="107"/>
    </row>
    <row r="2" spans="1:6" x14ac:dyDescent="0.25">
      <c r="A2" s="51"/>
      <c r="B2" s="3" t="s">
        <v>176</v>
      </c>
      <c r="C2" s="55"/>
      <c r="D2" s="55"/>
      <c r="E2" s="55"/>
      <c r="F2" s="5">
        <v>732</v>
      </c>
    </row>
    <row r="3" spans="1:6" ht="12" customHeight="1" x14ac:dyDescent="0.25">
      <c r="A3" s="95" t="s">
        <v>0</v>
      </c>
      <c r="B3" s="96"/>
      <c r="C3" s="96"/>
      <c r="D3" s="96"/>
      <c r="E3" s="97"/>
    </row>
    <row r="4" spans="1:6" ht="12.6" customHeight="1" x14ac:dyDescent="0.25">
      <c r="A4" s="7">
        <v>1</v>
      </c>
      <c r="B4" s="100" t="s">
        <v>1</v>
      </c>
      <c r="C4" s="101"/>
      <c r="D4" s="8" t="s">
        <v>127</v>
      </c>
      <c r="E4" s="9"/>
    </row>
    <row r="5" spans="1:6" ht="11.25" customHeight="1" x14ac:dyDescent="0.25">
      <c r="A5" s="7">
        <v>2</v>
      </c>
      <c r="B5" s="100" t="s">
        <v>3</v>
      </c>
      <c r="C5" s="101"/>
      <c r="D5" s="8" t="s">
        <v>126</v>
      </c>
      <c r="E5" s="39" t="s">
        <v>129</v>
      </c>
    </row>
    <row r="6" spans="1:6" ht="9.75" customHeight="1" x14ac:dyDescent="0.25">
      <c r="A6" s="7">
        <v>3</v>
      </c>
      <c r="B6" s="100" t="s">
        <v>4</v>
      </c>
      <c r="C6" s="101"/>
      <c r="D6" s="8" t="s">
        <v>128</v>
      </c>
      <c r="E6" s="9" t="s">
        <v>2</v>
      </c>
    </row>
    <row r="7" spans="1:6" ht="19.5" customHeight="1" x14ac:dyDescent="0.25">
      <c r="A7" s="95" t="s">
        <v>5</v>
      </c>
      <c r="B7" s="96"/>
      <c r="C7" s="96"/>
      <c r="D7" s="96"/>
      <c r="E7" s="97"/>
    </row>
    <row r="8" spans="1:6" ht="9.75" customHeight="1" x14ac:dyDescent="0.25">
      <c r="A8" s="7">
        <v>4</v>
      </c>
      <c r="B8" s="100" t="s">
        <v>6</v>
      </c>
      <c r="C8" s="101"/>
      <c r="D8" s="10">
        <v>0</v>
      </c>
      <c r="E8" s="11" t="s">
        <v>7</v>
      </c>
    </row>
    <row r="9" spans="1:6" ht="9.75" customHeight="1" x14ac:dyDescent="0.25">
      <c r="A9" s="7">
        <v>5</v>
      </c>
      <c r="B9" s="100" t="s">
        <v>8</v>
      </c>
      <c r="C9" s="101"/>
      <c r="D9" s="10">
        <v>0</v>
      </c>
      <c r="E9" s="12" t="s">
        <v>9</v>
      </c>
    </row>
    <row r="10" spans="1:6" ht="9.75" customHeight="1" x14ac:dyDescent="0.25">
      <c r="A10" s="7">
        <v>6</v>
      </c>
      <c r="B10" s="100" t="s">
        <v>10</v>
      </c>
      <c r="C10" s="101"/>
      <c r="D10" s="13">
        <v>14898.52</v>
      </c>
      <c r="E10" s="12" t="s">
        <v>9</v>
      </c>
    </row>
    <row r="11" spans="1:6" ht="9.75" customHeight="1" x14ac:dyDescent="0.25">
      <c r="A11" s="14">
        <v>7</v>
      </c>
      <c r="B11" s="92" t="s">
        <v>11</v>
      </c>
      <c r="C11" s="94"/>
      <c r="D11" s="15">
        <v>94955.16</v>
      </c>
      <c r="E11" s="9" t="s">
        <v>12</v>
      </c>
    </row>
    <row r="12" spans="1:6" ht="9.75" customHeight="1" x14ac:dyDescent="0.25">
      <c r="A12" s="7">
        <v>9</v>
      </c>
      <c r="B12" s="100" t="s">
        <v>132</v>
      </c>
      <c r="C12" s="101"/>
      <c r="D12" s="16">
        <f>D11-D13</f>
        <v>81661.437600000005</v>
      </c>
      <c r="E12" s="12" t="s">
        <v>9</v>
      </c>
    </row>
    <row r="13" spans="1:6" ht="9.75" customHeight="1" x14ac:dyDescent="0.25">
      <c r="A13" s="7">
        <v>10</v>
      </c>
      <c r="B13" s="100" t="s">
        <v>13</v>
      </c>
      <c r="C13" s="101"/>
      <c r="D13" s="16">
        <f>D11*14%</f>
        <v>13293.722400000002</v>
      </c>
      <c r="E13" s="12" t="s">
        <v>9</v>
      </c>
    </row>
    <row r="14" spans="1:6" ht="9.75" customHeight="1" x14ac:dyDescent="0.25">
      <c r="A14" s="14">
        <v>11</v>
      </c>
      <c r="B14" s="92" t="s">
        <v>14</v>
      </c>
      <c r="C14" s="94"/>
      <c r="D14" s="15">
        <v>101650.17</v>
      </c>
      <c r="E14" s="9" t="s">
        <v>12</v>
      </c>
    </row>
    <row r="15" spans="1:6" ht="9.75" customHeight="1" x14ac:dyDescent="0.25">
      <c r="A15" s="7">
        <v>12</v>
      </c>
      <c r="B15" s="100" t="s">
        <v>15</v>
      </c>
      <c r="C15" s="101"/>
      <c r="D15" s="17">
        <f>D14</f>
        <v>101650.17</v>
      </c>
      <c r="E15" s="12" t="s">
        <v>9</v>
      </c>
    </row>
    <row r="16" spans="1:6" ht="9.75" customHeight="1" x14ac:dyDescent="0.25">
      <c r="A16" s="7">
        <v>13</v>
      </c>
      <c r="B16" s="100" t="s">
        <v>16</v>
      </c>
      <c r="C16" s="101"/>
      <c r="D16" s="10">
        <v>0</v>
      </c>
      <c r="E16" s="12" t="s">
        <v>9</v>
      </c>
    </row>
    <row r="17" spans="1:9" ht="9.75" customHeight="1" x14ac:dyDescent="0.25">
      <c r="A17" s="7">
        <v>14</v>
      </c>
      <c r="B17" s="100" t="s">
        <v>17</v>
      </c>
      <c r="C17" s="101"/>
      <c r="D17" s="10">
        <v>0</v>
      </c>
      <c r="E17" s="12" t="s">
        <v>9</v>
      </c>
    </row>
    <row r="18" spans="1:9" ht="9.75" customHeight="1" x14ac:dyDescent="0.25">
      <c r="A18" s="7">
        <v>15</v>
      </c>
      <c r="B18" s="100" t="s">
        <v>18</v>
      </c>
      <c r="C18" s="101"/>
      <c r="D18" s="10">
        <v>0</v>
      </c>
      <c r="E18" s="12" t="s">
        <v>9</v>
      </c>
    </row>
    <row r="19" spans="1:9" ht="9.75" customHeight="1" x14ac:dyDescent="0.25">
      <c r="A19" s="7">
        <v>16</v>
      </c>
      <c r="B19" s="100" t="s">
        <v>19</v>
      </c>
      <c r="C19" s="101"/>
      <c r="D19" s="10">
        <v>0</v>
      </c>
      <c r="E19" s="12" t="s">
        <v>9</v>
      </c>
    </row>
    <row r="20" spans="1:9" ht="9.75" customHeight="1" x14ac:dyDescent="0.25">
      <c r="A20" s="14">
        <v>17</v>
      </c>
      <c r="B20" s="92" t="s">
        <v>20</v>
      </c>
      <c r="C20" s="94"/>
      <c r="D20" s="18">
        <f>D10+D11-D15</f>
        <v>8203.5100000000093</v>
      </c>
      <c r="E20" s="9" t="s">
        <v>12</v>
      </c>
    </row>
    <row r="21" spans="1:9" ht="9.75" customHeight="1" x14ac:dyDescent="0.25">
      <c r="A21" s="7">
        <v>18</v>
      </c>
      <c r="B21" s="100" t="s">
        <v>21</v>
      </c>
      <c r="C21" s="101"/>
      <c r="D21" s="12" t="s">
        <v>22</v>
      </c>
      <c r="E21" s="12" t="s">
        <v>9</v>
      </c>
    </row>
    <row r="22" spans="1:9" ht="9.75" customHeight="1" x14ac:dyDescent="0.25">
      <c r="A22" s="7">
        <v>19</v>
      </c>
      <c r="B22" s="100" t="s">
        <v>23</v>
      </c>
      <c r="C22" s="101"/>
      <c r="D22" s="12" t="s">
        <v>22</v>
      </c>
      <c r="E22" s="12" t="s">
        <v>9</v>
      </c>
    </row>
    <row r="23" spans="1:9" ht="13.7" customHeight="1" x14ac:dyDescent="0.25">
      <c r="A23" s="7">
        <v>20</v>
      </c>
      <c r="B23" s="100" t="s">
        <v>24</v>
      </c>
      <c r="C23" s="101"/>
      <c r="D23" s="17">
        <f>D20</f>
        <v>8203.5100000000093</v>
      </c>
      <c r="E23" s="12" t="s">
        <v>9</v>
      </c>
      <c r="H23" s="6"/>
    </row>
    <row r="24" spans="1:9" ht="12" customHeight="1" x14ac:dyDescent="0.25">
      <c r="A24" s="95" t="s">
        <v>25</v>
      </c>
      <c r="B24" s="96"/>
      <c r="C24" s="96"/>
      <c r="D24" s="96"/>
      <c r="E24" s="97"/>
      <c r="I24" s="1" t="s">
        <v>145</v>
      </c>
    </row>
    <row r="25" spans="1:9" ht="19.5" customHeight="1" x14ac:dyDescent="0.25">
      <c r="A25" s="90" t="s">
        <v>26</v>
      </c>
      <c r="B25" s="102"/>
      <c r="C25" s="91"/>
      <c r="D25" s="103" t="s">
        <v>27</v>
      </c>
      <c r="E25" s="104"/>
    </row>
    <row r="26" spans="1:9" ht="21.75" customHeight="1" x14ac:dyDescent="0.25">
      <c r="A26" s="19">
        <v>21</v>
      </c>
      <c r="B26" s="90" t="s">
        <v>28</v>
      </c>
      <c r="C26" s="98"/>
      <c r="D26" s="20">
        <f>D12*46.2%+6218.69</f>
        <v>43946.274171200006</v>
      </c>
      <c r="E26" s="21" t="s">
        <v>29</v>
      </c>
    </row>
    <row r="27" spans="1:9" ht="15.75" customHeight="1" x14ac:dyDescent="0.25">
      <c r="A27" s="19">
        <v>22</v>
      </c>
      <c r="B27" s="90" t="s">
        <v>130</v>
      </c>
      <c r="C27" s="91"/>
      <c r="D27" s="15">
        <f>D13</f>
        <v>13293.722400000002</v>
      </c>
      <c r="E27" s="21" t="s">
        <v>29</v>
      </c>
    </row>
    <row r="28" spans="1:9" ht="12" customHeight="1" x14ac:dyDescent="0.25">
      <c r="A28" s="19">
        <v>23</v>
      </c>
      <c r="B28" s="90" t="s">
        <v>30</v>
      </c>
      <c r="C28" s="91"/>
      <c r="D28" s="16">
        <f>D27*34%</f>
        <v>4519.865616000001</v>
      </c>
      <c r="E28" s="21" t="s">
        <v>29</v>
      </c>
      <c r="H28" s="1" t="s">
        <v>155</v>
      </c>
    </row>
    <row r="29" spans="1:9" ht="12" customHeight="1" x14ac:dyDescent="0.25">
      <c r="A29" s="19">
        <v>24</v>
      </c>
      <c r="B29" s="90" t="s">
        <v>31</v>
      </c>
      <c r="C29" s="91"/>
      <c r="D29" s="16">
        <f>D27*33%</f>
        <v>4386.9283920000007</v>
      </c>
      <c r="E29" s="21" t="s">
        <v>29</v>
      </c>
    </row>
    <row r="30" spans="1:9" ht="13.35" customHeight="1" x14ac:dyDescent="0.25">
      <c r="A30" s="19">
        <v>25</v>
      </c>
      <c r="B30" s="90" t="s">
        <v>32</v>
      </c>
      <c r="C30" s="91"/>
      <c r="D30" s="16">
        <f>D27*33%</f>
        <v>4386.9283920000007</v>
      </c>
      <c r="E30" s="21" t="s">
        <v>29</v>
      </c>
    </row>
    <row r="31" spans="1:9" ht="19.5" customHeight="1" x14ac:dyDescent="0.25">
      <c r="A31" s="19">
        <v>26</v>
      </c>
      <c r="B31" s="99" t="s">
        <v>33</v>
      </c>
      <c r="C31" s="98"/>
      <c r="D31" s="16">
        <f>D12*14%</f>
        <v>11432.601264000003</v>
      </c>
      <c r="E31" s="21" t="s">
        <v>29</v>
      </c>
    </row>
    <row r="32" spans="1:9" ht="14.45" customHeight="1" x14ac:dyDescent="0.25">
      <c r="A32" s="19">
        <v>27</v>
      </c>
      <c r="B32" s="90" t="s">
        <v>34</v>
      </c>
      <c r="C32" s="91"/>
      <c r="D32" s="16">
        <f>D12*21%</f>
        <v>17148.901895999999</v>
      </c>
      <c r="E32" s="21" t="s">
        <v>29</v>
      </c>
    </row>
    <row r="33" spans="1:8" ht="17.850000000000001" customHeight="1" x14ac:dyDescent="0.25">
      <c r="A33" s="19">
        <v>28</v>
      </c>
      <c r="B33" s="90" t="s">
        <v>35</v>
      </c>
      <c r="C33" s="91"/>
      <c r="D33" s="16">
        <f>D12*10%</f>
        <v>8166.1437600000008</v>
      </c>
      <c r="E33" s="21" t="s">
        <v>29</v>
      </c>
      <c r="H33" s="1" t="s">
        <v>155</v>
      </c>
    </row>
    <row r="34" spans="1:8" ht="15.75" customHeight="1" x14ac:dyDescent="0.25">
      <c r="A34" s="19">
        <v>31</v>
      </c>
      <c r="B34" s="90" t="s">
        <v>131</v>
      </c>
      <c r="C34" s="91"/>
      <c r="D34" s="16">
        <v>314.23</v>
      </c>
      <c r="E34" s="21" t="s">
        <v>29</v>
      </c>
    </row>
    <row r="35" spans="1:8" ht="15.75" customHeight="1" x14ac:dyDescent="0.25">
      <c r="A35" s="19">
        <v>32</v>
      </c>
      <c r="B35" s="90" t="s">
        <v>36</v>
      </c>
      <c r="C35" s="91"/>
      <c r="D35" s="16">
        <f>D12*0.8%</f>
        <v>653.29150080000011</v>
      </c>
      <c r="E35" s="21" t="s">
        <v>29</v>
      </c>
    </row>
    <row r="36" spans="1:8" ht="15" customHeight="1" x14ac:dyDescent="0.25">
      <c r="A36" s="92" t="s">
        <v>37</v>
      </c>
      <c r="B36" s="93"/>
      <c r="C36" s="94"/>
      <c r="D36" s="22">
        <f>D35+D34+D33+D32+D31+D27+D26</f>
        <v>94955.164992000005</v>
      </c>
      <c r="E36" s="23" t="s">
        <v>29</v>
      </c>
      <c r="G36" s="6"/>
    </row>
    <row r="37" spans="1:8" ht="17.100000000000001" customHeight="1" x14ac:dyDescent="0.25">
      <c r="A37" s="95" t="s">
        <v>38</v>
      </c>
      <c r="B37" s="96"/>
      <c r="C37" s="96"/>
      <c r="D37" s="96"/>
      <c r="E37" s="97"/>
    </row>
    <row r="38" spans="1:8" ht="39.75" customHeight="1" x14ac:dyDescent="0.25">
      <c r="A38" s="24"/>
      <c r="B38" s="25" t="s">
        <v>39</v>
      </c>
      <c r="C38" s="25" t="s">
        <v>40</v>
      </c>
      <c r="D38" s="25" t="s">
        <v>41</v>
      </c>
      <c r="E38" s="24" t="s">
        <v>42</v>
      </c>
    </row>
    <row r="39" spans="1:8" ht="22.7" customHeight="1" x14ac:dyDescent="0.25">
      <c r="A39" s="26">
        <v>25</v>
      </c>
      <c r="B39" s="80" t="s">
        <v>43</v>
      </c>
      <c r="C39" s="74"/>
      <c r="D39" s="74"/>
      <c r="E39" s="75"/>
    </row>
    <row r="40" spans="1:8" ht="41.1" customHeight="1" x14ac:dyDescent="0.25">
      <c r="A40" s="24"/>
      <c r="B40" s="11" t="s">
        <v>44</v>
      </c>
      <c r="C40" s="81" t="s">
        <v>45</v>
      </c>
      <c r="D40" s="81" t="s">
        <v>46</v>
      </c>
      <c r="E40" s="83">
        <f>D26/F2</f>
        <v>60.035893676502738</v>
      </c>
    </row>
    <row r="41" spans="1:8" ht="34.700000000000003" customHeight="1" x14ac:dyDescent="0.25">
      <c r="A41" s="24"/>
      <c r="B41" s="11" t="s">
        <v>47</v>
      </c>
      <c r="C41" s="85"/>
      <c r="D41" s="85"/>
      <c r="E41" s="87"/>
    </row>
    <row r="42" spans="1:8" ht="19.5" customHeight="1" x14ac:dyDescent="0.25">
      <c r="A42" s="24"/>
      <c r="B42" s="24" t="s">
        <v>48</v>
      </c>
      <c r="C42" s="85"/>
      <c r="D42" s="85"/>
      <c r="E42" s="87"/>
    </row>
    <row r="43" spans="1:8" ht="37.700000000000003" customHeight="1" x14ac:dyDescent="0.25">
      <c r="A43" s="24"/>
      <c r="B43" s="11" t="s">
        <v>49</v>
      </c>
      <c r="C43" s="85"/>
      <c r="D43" s="85"/>
      <c r="E43" s="87"/>
    </row>
    <row r="44" spans="1:8" ht="27.75" customHeight="1" x14ac:dyDescent="0.25">
      <c r="A44" s="24"/>
      <c r="B44" s="24" t="s">
        <v>50</v>
      </c>
      <c r="C44" s="85"/>
      <c r="D44" s="85"/>
      <c r="E44" s="87"/>
    </row>
    <row r="45" spans="1:8" ht="20.25" customHeight="1" x14ac:dyDescent="0.25">
      <c r="A45" s="24"/>
      <c r="B45" s="24" t="s">
        <v>51</v>
      </c>
      <c r="C45" s="85"/>
      <c r="D45" s="85"/>
      <c r="E45" s="87"/>
    </row>
    <row r="46" spans="1:8" ht="25.35" customHeight="1" x14ac:dyDescent="0.25">
      <c r="A46" s="24"/>
      <c r="B46" s="11" t="s">
        <v>52</v>
      </c>
      <c r="C46" s="88"/>
      <c r="D46" s="88"/>
      <c r="E46" s="87"/>
    </row>
    <row r="47" spans="1:8" ht="26.45" customHeight="1" x14ac:dyDescent="0.25">
      <c r="A47" s="24"/>
      <c r="B47" s="11" t="s">
        <v>53</v>
      </c>
      <c r="C47" s="89"/>
      <c r="D47" s="89"/>
      <c r="E47" s="84"/>
    </row>
    <row r="48" spans="1:8" ht="18.2" customHeight="1" x14ac:dyDescent="0.25">
      <c r="A48" s="26">
        <v>26</v>
      </c>
      <c r="B48" s="80" t="s">
        <v>54</v>
      </c>
      <c r="C48" s="74"/>
      <c r="D48" s="74"/>
      <c r="E48" s="75"/>
    </row>
    <row r="49" spans="1:5" ht="19.5" customHeight="1" x14ac:dyDescent="0.25">
      <c r="A49" s="24"/>
      <c r="B49" s="24" t="s">
        <v>55</v>
      </c>
      <c r="C49" s="11" t="s">
        <v>45</v>
      </c>
      <c r="D49" s="81" t="s">
        <v>46</v>
      </c>
      <c r="E49" s="83">
        <f>D27/F2</f>
        <v>18.160822950819675</v>
      </c>
    </row>
    <row r="50" spans="1:5" ht="30.75" customHeight="1" x14ac:dyDescent="0.25">
      <c r="A50" s="24"/>
      <c r="B50" s="11" t="s">
        <v>56</v>
      </c>
      <c r="C50" s="11" t="s">
        <v>57</v>
      </c>
      <c r="D50" s="85"/>
      <c r="E50" s="87"/>
    </row>
    <row r="51" spans="1:5" ht="17.100000000000001" customHeight="1" x14ac:dyDescent="0.25">
      <c r="A51" s="24"/>
      <c r="B51" s="11" t="s">
        <v>58</v>
      </c>
      <c r="C51" s="11" t="s">
        <v>45</v>
      </c>
      <c r="D51" s="82"/>
      <c r="E51" s="84"/>
    </row>
    <row r="52" spans="1:5" ht="14.45" customHeight="1" x14ac:dyDescent="0.25">
      <c r="A52" s="26">
        <v>27</v>
      </c>
      <c r="B52" s="80" t="s">
        <v>59</v>
      </c>
      <c r="C52" s="74"/>
      <c r="D52" s="74"/>
      <c r="E52" s="75"/>
    </row>
    <row r="53" spans="1:5" ht="20.25" customHeight="1" x14ac:dyDescent="0.25">
      <c r="A53" s="24"/>
      <c r="B53" s="11" t="s">
        <v>60</v>
      </c>
      <c r="C53" s="11" t="s">
        <v>61</v>
      </c>
      <c r="D53" s="11" t="s">
        <v>46</v>
      </c>
      <c r="E53" s="83">
        <f>D28/F2</f>
        <v>6.17467980327869</v>
      </c>
    </row>
    <row r="54" spans="1:5" ht="20.25" customHeight="1" x14ac:dyDescent="0.25">
      <c r="A54" s="24"/>
      <c r="B54" s="11" t="s">
        <v>62</v>
      </c>
      <c r="C54" s="11" t="s">
        <v>61</v>
      </c>
      <c r="D54" s="11" t="s">
        <v>46</v>
      </c>
      <c r="E54" s="87"/>
    </row>
    <row r="55" spans="1:5" ht="20.25" customHeight="1" x14ac:dyDescent="0.25">
      <c r="A55" s="24"/>
      <c r="B55" s="24" t="s">
        <v>63</v>
      </c>
      <c r="C55" s="11" t="s">
        <v>61</v>
      </c>
      <c r="D55" s="11" t="s">
        <v>46</v>
      </c>
      <c r="E55" s="84"/>
    </row>
    <row r="56" spans="1:5" ht="13.35" customHeight="1" x14ac:dyDescent="0.25">
      <c r="A56" s="26">
        <v>28</v>
      </c>
      <c r="B56" s="80" t="s">
        <v>64</v>
      </c>
      <c r="C56" s="74"/>
      <c r="D56" s="74"/>
      <c r="E56" s="75"/>
    </row>
    <row r="57" spans="1:5" ht="21.6" customHeight="1" x14ac:dyDescent="0.25">
      <c r="A57" s="24"/>
      <c r="B57" s="11" t="s">
        <v>65</v>
      </c>
      <c r="C57" s="81" t="s">
        <v>66</v>
      </c>
      <c r="D57" s="81" t="s">
        <v>46</v>
      </c>
      <c r="E57" s="83">
        <f>D29/F2</f>
        <v>5.9930715737704929</v>
      </c>
    </row>
    <row r="58" spans="1:5" ht="21.6" customHeight="1" x14ac:dyDescent="0.25">
      <c r="A58" s="24"/>
      <c r="B58" s="11" t="s">
        <v>67</v>
      </c>
      <c r="C58" s="82"/>
      <c r="D58" s="82"/>
      <c r="E58" s="84"/>
    </row>
    <row r="59" spans="1:5" ht="15" customHeight="1" x14ac:dyDescent="0.25">
      <c r="A59" s="27">
        <v>29</v>
      </c>
      <c r="B59" s="80" t="s">
        <v>68</v>
      </c>
      <c r="C59" s="74"/>
      <c r="D59" s="74"/>
      <c r="E59" s="75"/>
    </row>
    <row r="60" spans="1:5" ht="36.6" customHeight="1" x14ac:dyDescent="0.25">
      <c r="A60" s="24"/>
      <c r="B60" s="11" t="s">
        <v>69</v>
      </c>
      <c r="C60" s="11" t="s">
        <v>70</v>
      </c>
      <c r="D60" s="11" t="s">
        <v>46</v>
      </c>
      <c r="E60" s="28">
        <f>D30/F2</f>
        <v>5.9930715737704929</v>
      </c>
    </row>
    <row r="61" spans="1:5" ht="16.5" customHeight="1" x14ac:dyDescent="0.25">
      <c r="A61" s="27">
        <v>30</v>
      </c>
      <c r="B61" s="80" t="s">
        <v>71</v>
      </c>
      <c r="C61" s="74"/>
      <c r="D61" s="74"/>
      <c r="E61" s="75"/>
    </row>
    <row r="62" spans="1:5" ht="30.75" customHeight="1" x14ac:dyDescent="0.25">
      <c r="A62" s="24"/>
      <c r="B62" s="11" t="s">
        <v>72</v>
      </c>
      <c r="C62" s="81" t="s">
        <v>73</v>
      </c>
      <c r="D62" s="81" t="s">
        <v>74</v>
      </c>
      <c r="E62" s="83">
        <f>D31/F2</f>
        <v>15.618307737704921</v>
      </c>
    </row>
    <row r="63" spans="1:5" ht="22.7" customHeight="1" x14ac:dyDescent="0.25">
      <c r="A63" s="24"/>
      <c r="B63" s="11" t="s">
        <v>75</v>
      </c>
      <c r="C63" s="85"/>
      <c r="D63" s="85"/>
      <c r="E63" s="87"/>
    </row>
    <row r="64" spans="1:5" ht="22.7" customHeight="1" x14ac:dyDescent="0.25">
      <c r="A64" s="24"/>
      <c r="B64" s="11" t="s">
        <v>76</v>
      </c>
      <c r="C64" s="82"/>
      <c r="D64" s="85"/>
      <c r="E64" s="87"/>
    </row>
    <row r="65" spans="1:5" ht="22.7" customHeight="1" x14ac:dyDescent="0.25">
      <c r="A65" s="24"/>
      <c r="B65" s="11" t="s">
        <v>77</v>
      </c>
      <c r="C65" s="25" t="s">
        <v>78</v>
      </c>
      <c r="D65" s="85"/>
      <c r="E65" s="87"/>
    </row>
    <row r="66" spans="1:5" ht="29.45" customHeight="1" x14ac:dyDescent="0.25">
      <c r="A66" s="24"/>
      <c r="B66" s="11" t="s">
        <v>72</v>
      </c>
      <c r="C66" s="29" t="s">
        <v>79</v>
      </c>
      <c r="D66" s="82"/>
      <c r="E66" s="84"/>
    </row>
    <row r="67" spans="1:5" ht="16.5" customHeight="1" x14ac:dyDescent="0.25">
      <c r="A67" s="27">
        <v>31</v>
      </c>
      <c r="B67" s="80" t="s">
        <v>71</v>
      </c>
      <c r="C67" s="74"/>
      <c r="D67" s="74"/>
      <c r="E67" s="75"/>
    </row>
    <row r="68" spans="1:5" ht="17.100000000000001" customHeight="1" x14ac:dyDescent="0.25">
      <c r="A68" s="26">
        <v>31</v>
      </c>
      <c r="B68" s="80" t="s">
        <v>80</v>
      </c>
      <c r="C68" s="74"/>
      <c r="D68" s="74"/>
      <c r="E68" s="75"/>
    </row>
    <row r="69" spans="1:5" ht="15" customHeight="1" x14ac:dyDescent="0.25">
      <c r="A69" s="24"/>
      <c r="B69" s="11" t="s">
        <v>81</v>
      </c>
      <c r="C69" s="40" t="s">
        <v>147</v>
      </c>
      <c r="D69" s="81" t="s">
        <v>46</v>
      </c>
      <c r="E69" s="83">
        <f>D35/F2</f>
        <v>0.89247472786885262</v>
      </c>
    </row>
    <row r="70" spans="1:5" ht="16.5" customHeight="1" x14ac:dyDescent="0.25">
      <c r="A70" s="24"/>
      <c r="B70" s="11" t="s">
        <v>83</v>
      </c>
      <c r="C70" s="11" t="s">
        <v>146</v>
      </c>
      <c r="D70" s="82"/>
      <c r="E70" s="84"/>
    </row>
    <row r="71" spans="1:5" ht="16.5" customHeight="1" x14ac:dyDescent="0.25">
      <c r="A71" s="26">
        <v>32</v>
      </c>
      <c r="B71" s="80" t="s">
        <v>84</v>
      </c>
      <c r="C71" s="74"/>
      <c r="D71" s="74"/>
      <c r="E71" s="75"/>
    </row>
    <row r="72" spans="1:5" ht="22.7" customHeight="1" x14ac:dyDescent="0.25">
      <c r="A72" s="24"/>
      <c r="B72" s="11" t="s">
        <v>85</v>
      </c>
      <c r="C72" s="25" t="s">
        <v>86</v>
      </c>
      <c r="D72" s="81" t="s">
        <v>46</v>
      </c>
      <c r="E72" s="78">
        <f>D32/F2</f>
        <v>23.427461606557376</v>
      </c>
    </row>
    <row r="73" spans="1:5" ht="14.45" customHeight="1" x14ac:dyDescent="0.25">
      <c r="A73" s="24"/>
      <c r="B73" s="11" t="s">
        <v>87</v>
      </c>
      <c r="C73" s="25" t="s">
        <v>86</v>
      </c>
      <c r="D73" s="85"/>
      <c r="E73" s="79"/>
    </row>
    <row r="74" spans="1:5" ht="16.5" customHeight="1" x14ac:dyDescent="0.25">
      <c r="A74" s="24"/>
      <c r="B74" s="11" t="s">
        <v>88</v>
      </c>
      <c r="C74" s="25" t="s">
        <v>86</v>
      </c>
      <c r="D74" s="85"/>
      <c r="E74" s="79"/>
    </row>
    <row r="75" spans="1:5" ht="11.25" customHeight="1" x14ac:dyDescent="0.25">
      <c r="A75" s="24"/>
      <c r="B75" s="11" t="s">
        <v>89</v>
      </c>
      <c r="C75" s="25" t="s">
        <v>86</v>
      </c>
      <c r="D75" s="85"/>
      <c r="E75" s="79"/>
    </row>
    <row r="76" spans="1:5" ht="21.95" customHeight="1" x14ac:dyDescent="0.25">
      <c r="A76" s="24"/>
      <c r="B76" s="11" t="s">
        <v>90</v>
      </c>
      <c r="C76" s="25" t="s">
        <v>86</v>
      </c>
      <c r="D76" s="85"/>
      <c r="E76" s="79"/>
    </row>
    <row r="77" spans="1:5" ht="29.45" customHeight="1" x14ac:dyDescent="0.25">
      <c r="A77" s="24"/>
      <c r="B77" s="11" t="s">
        <v>91</v>
      </c>
      <c r="C77" s="25" t="s">
        <v>86</v>
      </c>
      <c r="D77" s="85"/>
      <c r="E77" s="79"/>
    </row>
    <row r="78" spans="1:5" ht="20.25" customHeight="1" x14ac:dyDescent="0.25">
      <c r="A78" s="24"/>
      <c r="B78" s="11" t="s">
        <v>92</v>
      </c>
      <c r="C78" s="25" t="s">
        <v>86</v>
      </c>
      <c r="D78" s="85"/>
      <c r="E78" s="79"/>
    </row>
    <row r="79" spans="1:5" ht="20.25" customHeight="1" x14ac:dyDescent="0.25">
      <c r="A79" s="24"/>
      <c r="B79" s="24" t="s">
        <v>93</v>
      </c>
      <c r="C79" s="25" t="s">
        <v>86</v>
      </c>
      <c r="D79" s="85"/>
      <c r="E79" s="79"/>
    </row>
    <row r="80" spans="1:5" ht="15" customHeight="1" x14ac:dyDescent="0.25">
      <c r="A80" s="24"/>
      <c r="B80" s="11" t="s">
        <v>94</v>
      </c>
      <c r="C80" s="25" t="s">
        <v>95</v>
      </c>
      <c r="D80" s="82"/>
      <c r="E80" s="86"/>
    </row>
    <row r="81" spans="1:5" ht="12.6" customHeight="1" x14ac:dyDescent="0.25">
      <c r="A81" s="26">
        <v>37</v>
      </c>
      <c r="B81" s="73" t="s">
        <v>133</v>
      </c>
      <c r="C81" s="74"/>
      <c r="D81" s="74"/>
      <c r="E81" s="75"/>
    </row>
    <row r="82" spans="1:5" ht="37.700000000000003" customHeight="1" x14ac:dyDescent="0.25">
      <c r="A82" s="24"/>
      <c r="B82" s="11" t="s">
        <v>134</v>
      </c>
      <c r="C82" s="25" t="s">
        <v>97</v>
      </c>
      <c r="D82" s="76" t="s">
        <v>96</v>
      </c>
      <c r="E82" s="78">
        <f>D34/F2</f>
        <v>0.42927595628415305</v>
      </c>
    </row>
    <row r="83" spans="1:5" ht="23.25" customHeight="1" x14ac:dyDescent="0.25">
      <c r="A83" s="24"/>
      <c r="B83" s="40" t="s">
        <v>134</v>
      </c>
      <c r="C83" s="25" t="s">
        <v>98</v>
      </c>
      <c r="D83" s="77"/>
      <c r="E83" s="79"/>
    </row>
    <row r="84" spans="1:5" ht="9.75" customHeight="1" x14ac:dyDescent="0.25">
      <c r="A84" s="26">
        <v>38</v>
      </c>
      <c r="B84" s="80" t="s">
        <v>99</v>
      </c>
      <c r="C84" s="74"/>
      <c r="D84" s="74"/>
      <c r="E84" s="75"/>
    </row>
    <row r="85" spans="1:5" ht="14.25" customHeight="1" x14ac:dyDescent="0.25">
      <c r="A85" s="24"/>
      <c r="B85" s="11" t="s">
        <v>100</v>
      </c>
      <c r="C85" s="11" t="s">
        <v>101</v>
      </c>
      <c r="D85" s="65">
        <v>0</v>
      </c>
      <c r="E85" s="66"/>
    </row>
    <row r="86" spans="1:5" ht="14.25" customHeight="1" x14ac:dyDescent="0.25">
      <c r="A86" s="24"/>
      <c r="B86" s="11" t="s">
        <v>102</v>
      </c>
      <c r="C86" s="11" t="s">
        <v>101</v>
      </c>
      <c r="D86" s="65">
        <v>0</v>
      </c>
      <c r="E86" s="66"/>
    </row>
    <row r="87" spans="1:5" ht="14.25" customHeight="1" x14ac:dyDescent="0.25">
      <c r="A87" s="24"/>
      <c r="B87" s="11" t="s">
        <v>103</v>
      </c>
      <c r="C87" s="11" t="s">
        <v>101</v>
      </c>
      <c r="D87" s="65">
        <v>0</v>
      </c>
      <c r="E87" s="66"/>
    </row>
    <row r="88" spans="1:5" ht="14.25" customHeight="1" x14ac:dyDescent="0.25">
      <c r="A88" s="54"/>
      <c r="B88" s="11" t="s">
        <v>104</v>
      </c>
      <c r="C88" s="11" t="s">
        <v>7</v>
      </c>
      <c r="D88" s="65">
        <v>0</v>
      </c>
      <c r="E88" s="66"/>
    </row>
    <row r="89" spans="1:5" ht="16.5" customHeight="1" x14ac:dyDescent="0.25">
      <c r="A89" s="67" t="s">
        <v>105</v>
      </c>
      <c r="B89" s="68"/>
      <c r="C89" s="68"/>
      <c r="D89" s="68"/>
      <c r="E89" s="69"/>
    </row>
    <row r="90" spans="1:5" ht="16.5" customHeight="1" x14ac:dyDescent="0.25">
      <c r="A90" s="31">
        <v>1</v>
      </c>
      <c r="B90" s="21" t="s">
        <v>106</v>
      </c>
      <c r="C90" s="21" t="s">
        <v>107</v>
      </c>
      <c r="D90" s="52">
        <v>0</v>
      </c>
      <c r="E90" s="33"/>
    </row>
    <row r="91" spans="1:5" ht="16.5" customHeight="1" x14ac:dyDescent="0.25">
      <c r="A91" s="31">
        <v>2</v>
      </c>
      <c r="B91" s="21" t="s">
        <v>108</v>
      </c>
      <c r="C91" s="21" t="s">
        <v>107</v>
      </c>
      <c r="D91" s="52">
        <v>0</v>
      </c>
      <c r="E91" s="33"/>
    </row>
    <row r="92" spans="1:5" ht="16.5" customHeight="1" x14ac:dyDescent="0.25">
      <c r="A92" s="31">
        <v>3</v>
      </c>
      <c r="B92" s="21" t="s">
        <v>109</v>
      </c>
      <c r="C92" s="21" t="s">
        <v>107</v>
      </c>
      <c r="D92" s="34"/>
      <c r="E92" s="33"/>
    </row>
    <row r="93" spans="1:5" ht="16.5" customHeight="1" x14ac:dyDescent="0.25">
      <c r="A93" s="31">
        <v>4</v>
      </c>
      <c r="B93" s="21" t="s">
        <v>110</v>
      </c>
      <c r="C93" s="21" t="s">
        <v>107</v>
      </c>
      <c r="D93" s="52" t="s">
        <v>111</v>
      </c>
      <c r="E93" s="33"/>
    </row>
    <row r="94" spans="1:5" ht="16.5" customHeight="1" x14ac:dyDescent="0.25">
      <c r="A94" s="31">
        <v>5</v>
      </c>
      <c r="B94" s="21" t="s">
        <v>112</v>
      </c>
      <c r="C94" s="21" t="s">
        <v>107</v>
      </c>
      <c r="D94" s="52" t="s">
        <v>111</v>
      </c>
      <c r="E94" s="33"/>
    </row>
    <row r="95" spans="1:5" ht="16.5" customHeight="1" x14ac:dyDescent="0.25">
      <c r="A95" s="31">
        <v>6</v>
      </c>
      <c r="B95" s="21" t="s">
        <v>113</v>
      </c>
      <c r="C95" s="21" t="s">
        <v>107</v>
      </c>
      <c r="D95" s="34"/>
      <c r="E95" s="33"/>
    </row>
    <row r="96" spans="1:5" ht="16.5" customHeight="1" x14ac:dyDescent="0.25">
      <c r="A96" s="67" t="s">
        <v>114</v>
      </c>
      <c r="B96" s="68"/>
      <c r="C96" s="68"/>
      <c r="D96" s="68"/>
      <c r="E96" s="69"/>
    </row>
    <row r="97" spans="1:6" ht="16.5" customHeight="1" x14ac:dyDescent="0.25">
      <c r="A97" s="31">
        <v>1</v>
      </c>
      <c r="B97" s="21" t="s">
        <v>115</v>
      </c>
      <c r="C97" s="21" t="s">
        <v>116</v>
      </c>
      <c r="D97" s="52">
        <v>0</v>
      </c>
      <c r="E97" s="33"/>
    </row>
    <row r="98" spans="1:6" ht="16.5" customHeight="1" x14ac:dyDescent="0.25">
      <c r="A98" s="31">
        <v>2</v>
      </c>
      <c r="B98" s="21" t="s">
        <v>117</v>
      </c>
      <c r="C98" s="21" t="s">
        <v>116</v>
      </c>
      <c r="D98" s="52">
        <v>0</v>
      </c>
      <c r="E98" s="33"/>
    </row>
    <row r="99" spans="1:6" ht="16.5" customHeight="1" x14ac:dyDescent="0.25">
      <c r="A99" s="31">
        <v>3</v>
      </c>
      <c r="B99" s="21" t="s">
        <v>118</v>
      </c>
      <c r="C99" s="21" t="s">
        <v>116</v>
      </c>
      <c r="D99" s="52">
        <v>0</v>
      </c>
      <c r="E99" s="33"/>
    </row>
    <row r="100" spans="1:6" ht="16.5" customHeight="1" x14ac:dyDescent="0.25">
      <c r="A100" s="31">
        <v>4</v>
      </c>
      <c r="B100" s="21" t="s">
        <v>119</v>
      </c>
      <c r="C100" s="21" t="s">
        <v>107</v>
      </c>
      <c r="D100" s="52">
        <v>0</v>
      </c>
      <c r="E100" s="33"/>
    </row>
    <row r="101" spans="1:6" ht="16.5" customHeight="1" x14ac:dyDescent="0.25">
      <c r="A101" s="70" t="s">
        <v>120</v>
      </c>
      <c r="B101" s="71"/>
      <c r="C101" s="71"/>
      <c r="D101" s="71"/>
      <c r="E101" s="72"/>
    </row>
    <row r="102" spans="1:6" ht="16.5" customHeight="1" x14ac:dyDescent="0.25">
      <c r="A102" s="31">
        <v>1</v>
      </c>
      <c r="B102" s="21" t="s">
        <v>121</v>
      </c>
      <c r="C102" s="21" t="s">
        <v>116</v>
      </c>
      <c r="D102" s="53"/>
      <c r="E102" s="33"/>
    </row>
    <row r="103" spans="1:6" ht="16.5" customHeight="1" x14ac:dyDescent="0.25">
      <c r="A103" s="31">
        <v>2</v>
      </c>
      <c r="B103" s="21" t="s">
        <v>122</v>
      </c>
      <c r="C103" s="21" t="s">
        <v>116</v>
      </c>
      <c r="D103" s="53"/>
      <c r="E103" s="33"/>
    </row>
    <row r="104" spans="1:6" ht="24.75" customHeight="1" x14ac:dyDescent="0.25">
      <c r="A104" s="31">
        <v>3</v>
      </c>
      <c r="B104" s="21" t="s">
        <v>123</v>
      </c>
      <c r="C104" s="21" t="s">
        <v>107</v>
      </c>
      <c r="D104" s="53"/>
      <c r="E104" s="33"/>
    </row>
    <row r="105" spans="1:6" ht="16.5" customHeight="1" x14ac:dyDescent="0.25">
      <c r="A105" s="55"/>
      <c r="B105" s="36"/>
      <c r="C105" s="36"/>
      <c r="D105" s="37"/>
      <c r="E105" s="37"/>
    </row>
    <row r="106" spans="1:6" ht="16.5" customHeight="1" x14ac:dyDescent="0.25">
      <c r="A106" s="61" t="s">
        <v>136</v>
      </c>
      <c r="B106" s="62"/>
      <c r="C106" s="62"/>
      <c r="D106" s="62"/>
      <c r="E106" s="62"/>
      <c r="F106" s="62"/>
    </row>
    <row r="107" spans="1:6" ht="16.5" customHeight="1" x14ac:dyDescent="0.25">
      <c r="A107" s="55"/>
      <c r="B107" s="36"/>
      <c r="C107" s="36"/>
      <c r="D107" s="37"/>
      <c r="E107" s="37"/>
    </row>
    <row r="108" spans="1:6" ht="16.5" customHeight="1" x14ac:dyDescent="0.25">
      <c r="A108" s="61" t="s">
        <v>135</v>
      </c>
      <c r="B108" s="62"/>
      <c r="C108" s="62"/>
      <c r="D108" s="62"/>
      <c r="E108" s="62"/>
      <c r="F108" s="62"/>
    </row>
    <row r="109" spans="1:6" ht="16.5" customHeight="1" x14ac:dyDescent="0.25">
      <c r="A109" s="55"/>
      <c r="B109" s="36"/>
      <c r="C109" s="36"/>
      <c r="D109" s="37"/>
      <c r="E109" s="37"/>
    </row>
    <row r="110" spans="1:6" ht="16.5" customHeight="1" x14ac:dyDescent="0.25">
      <c r="A110" s="55"/>
      <c r="B110" s="36"/>
      <c r="C110" s="36"/>
      <c r="D110" s="37"/>
      <c r="E110" s="37"/>
    </row>
    <row r="111" spans="1:6" ht="16.5" customHeight="1" x14ac:dyDescent="0.25">
      <c r="A111" s="55"/>
      <c r="B111" s="36"/>
      <c r="C111" s="36"/>
      <c r="D111" s="37"/>
      <c r="E111" s="37"/>
    </row>
    <row r="112" spans="1:6" ht="16.5" customHeight="1" x14ac:dyDescent="0.25">
      <c r="A112" s="55"/>
      <c r="B112" s="36"/>
      <c r="C112" s="36"/>
      <c r="D112" s="37"/>
      <c r="E112" s="37"/>
    </row>
    <row r="113" spans="1:5" ht="16.5" customHeight="1" x14ac:dyDescent="0.25">
      <c r="A113" s="55"/>
      <c r="B113" s="36"/>
      <c r="C113" s="36"/>
      <c r="D113" s="37"/>
      <c r="E113" s="37"/>
    </row>
    <row r="114" spans="1:5" ht="16.5" customHeight="1" x14ac:dyDescent="0.25">
      <c r="A114" s="55"/>
      <c r="B114" s="36"/>
      <c r="C114" s="36"/>
      <c r="D114" s="37"/>
      <c r="E114" s="37"/>
    </row>
    <row r="115" spans="1:5" ht="16.5" customHeight="1" x14ac:dyDescent="0.25">
      <c r="A115" s="55"/>
      <c r="B115" s="36"/>
      <c r="C115" s="36"/>
      <c r="D115" s="37"/>
      <c r="E115" s="37"/>
    </row>
    <row r="116" spans="1:5" ht="16.5" customHeight="1" x14ac:dyDescent="0.25">
      <c r="A116" s="55"/>
      <c r="B116" s="36"/>
      <c r="C116" s="36"/>
      <c r="D116" s="37"/>
      <c r="E116" s="37"/>
    </row>
    <row r="117" spans="1:5" ht="16.5" customHeight="1" x14ac:dyDescent="0.25">
      <c r="A117" s="55"/>
      <c r="B117" s="36"/>
      <c r="C117" s="36"/>
      <c r="D117" s="37"/>
      <c r="E117" s="37"/>
    </row>
    <row r="118" spans="1:5" ht="16.5" customHeight="1" x14ac:dyDescent="0.25">
      <c r="A118" s="55"/>
      <c r="B118" s="36"/>
      <c r="C118" s="36"/>
      <c r="D118" s="37"/>
      <c r="E118" s="37"/>
    </row>
    <row r="119" spans="1:5" ht="16.5" customHeight="1" x14ac:dyDescent="0.25">
      <c r="A119" s="55"/>
      <c r="B119" s="36"/>
      <c r="C119" s="36"/>
      <c r="D119" s="37"/>
      <c r="E119" s="37"/>
    </row>
    <row r="120" spans="1:5" ht="16.5" customHeight="1" x14ac:dyDescent="0.25">
      <c r="A120" s="55"/>
      <c r="B120" s="36"/>
      <c r="C120" s="36"/>
      <c r="D120" s="37"/>
      <c r="E120" s="37"/>
    </row>
    <row r="121" spans="1:5" ht="16.5" customHeight="1" x14ac:dyDescent="0.25">
      <c r="A121" s="55"/>
      <c r="B121" s="36"/>
      <c r="C121" s="36"/>
      <c r="D121" s="37"/>
      <c r="E121" s="37"/>
    </row>
    <row r="122" spans="1:5" ht="16.5" customHeight="1" x14ac:dyDescent="0.25">
      <c r="A122" s="55"/>
      <c r="B122" s="36"/>
      <c r="C122" s="36"/>
      <c r="D122" s="37"/>
      <c r="E122" s="37"/>
    </row>
    <row r="123" spans="1:5" ht="16.5" customHeight="1" x14ac:dyDescent="0.25">
      <c r="A123" s="55"/>
      <c r="B123" s="36"/>
      <c r="C123" s="36"/>
      <c r="D123" s="37"/>
      <c r="E123" s="37"/>
    </row>
    <row r="124" spans="1:5" ht="16.5" customHeight="1" x14ac:dyDescent="0.25">
      <c r="A124" s="55"/>
      <c r="B124" s="36"/>
      <c r="C124" s="36"/>
      <c r="D124" s="37"/>
      <c r="E124" s="37"/>
    </row>
    <row r="125" spans="1:5" ht="16.5" customHeight="1" x14ac:dyDescent="0.25">
      <c r="A125" s="55"/>
      <c r="B125" s="36"/>
      <c r="C125" s="36"/>
      <c r="D125" s="37"/>
      <c r="E125" s="37"/>
    </row>
    <row r="126" spans="1:5" ht="16.5" customHeight="1" x14ac:dyDescent="0.25">
      <c r="A126" s="55"/>
      <c r="B126" s="36"/>
      <c r="C126" s="36"/>
      <c r="D126" s="37"/>
      <c r="E126" s="37"/>
    </row>
    <row r="127" spans="1:5" ht="16.5" customHeight="1" x14ac:dyDescent="0.25">
      <c r="A127" s="55"/>
      <c r="B127" s="36"/>
      <c r="C127" s="36"/>
      <c r="D127" s="37"/>
      <c r="E127" s="37"/>
    </row>
    <row r="128" spans="1:5" ht="16.5" customHeight="1" x14ac:dyDescent="0.25">
      <c r="A128" s="55"/>
      <c r="B128" s="36"/>
      <c r="C128" s="36"/>
      <c r="D128" s="37"/>
      <c r="E128" s="37"/>
    </row>
    <row r="129" spans="1:5" ht="16.5" customHeight="1" x14ac:dyDescent="0.25">
      <c r="A129" s="55"/>
      <c r="B129" s="36"/>
      <c r="C129" s="36"/>
      <c r="D129" s="37"/>
      <c r="E129" s="37"/>
    </row>
    <row r="130" spans="1:5" ht="16.5" customHeight="1" x14ac:dyDescent="0.25">
      <c r="A130" s="55"/>
      <c r="B130" s="36"/>
      <c r="C130" s="36"/>
      <c r="D130" s="37"/>
      <c r="E130" s="37"/>
    </row>
    <row r="131" spans="1:5" ht="16.5" customHeight="1" x14ac:dyDescent="0.25">
      <c r="A131" s="55"/>
      <c r="B131" s="36"/>
      <c r="C131" s="36"/>
      <c r="D131" s="37"/>
      <c r="E131" s="37"/>
    </row>
    <row r="132" spans="1:5" ht="16.5" customHeight="1" x14ac:dyDescent="0.25">
      <c r="A132" s="55"/>
      <c r="B132" s="36"/>
      <c r="C132" s="36"/>
      <c r="D132" s="37"/>
      <c r="E132" s="37"/>
    </row>
    <row r="133" spans="1:5" ht="16.5" customHeight="1" x14ac:dyDescent="0.25">
      <c r="A133" s="55"/>
      <c r="B133" s="36"/>
      <c r="C133" s="36"/>
      <c r="D133" s="37"/>
      <c r="E133" s="37"/>
    </row>
    <row r="134" spans="1:5" ht="9.75" customHeight="1" x14ac:dyDescent="0.25"/>
    <row r="135" spans="1:5" x14ac:dyDescent="0.25">
      <c r="E135" s="38"/>
    </row>
  </sheetData>
  <mergeCells count="77">
    <mergeCell ref="B13:C13"/>
    <mergeCell ref="A1:F1"/>
    <mergeCell ref="A3:E3"/>
    <mergeCell ref="B4:C4"/>
    <mergeCell ref="B5:C5"/>
    <mergeCell ref="B6:C6"/>
    <mergeCell ref="A7:E7"/>
    <mergeCell ref="B8:C8"/>
    <mergeCell ref="B9:C9"/>
    <mergeCell ref="B10:C10"/>
    <mergeCell ref="B11:C11"/>
    <mergeCell ref="B12:C12"/>
    <mergeCell ref="A25:C25"/>
    <mergeCell ref="D25:E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E24"/>
    <mergeCell ref="A37:E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A36:C36"/>
    <mergeCell ref="B39:E39"/>
    <mergeCell ref="C40:C45"/>
    <mergeCell ref="D40:D45"/>
    <mergeCell ref="E40:E47"/>
    <mergeCell ref="C46:C47"/>
    <mergeCell ref="D46:D47"/>
    <mergeCell ref="C62:C64"/>
    <mergeCell ref="D62:D66"/>
    <mergeCell ref="E62:E66"/>
    <mergeCell ref="B48:E48"/>
    <mergeCell ref="D49:D51"/>
    <mergeCell ref="E49:E51"/>
    <mergeCell ref="B52:E52"/>
    <mergeCell ref="E53:E55"/>
    <mergeCell ref="B56:E56"/>
    <mergeCell ref="C57:C58"/>
    <mergeCell ref="D57:D58"/>
    <mergeCell ref="E57:E58"/>
    <mergeCell ref="B59:E59"/>
    <mergeCell ref="B61:E61"/>
    <mergeCell ref="D86:E86"/>
    <mergeCell ref="B67:E67"/>
    <mergeCell ref="B68:E68"/>
    <mergeCell ref="D69:D70"/>
    <mergeCell ref="E69:E70"/>
    <mergeCell ref="B71:E71"/>
    <mergeCell ref="D72:D80"/>
    <mergeCell ref="E72:E80"/>
    <mergeCell ref="B81:E81"/>
    <mergeCell ref="D82:D83"/>
    <mergeCell ref="E82:E83"/>
    <mergeCell ref="B84:E84"/>
    <mergeCell ref="D85:E85"/>
    <mergeCell ref="A108:F108"/>
    <mergeCell ref="D87:E87"/>
    <mergeCell ref="D88:E88"/>
    <mergeCell ref="A89:E89"/>
    <mergeCell ref="A96:E96"/>
    <mergeCell ref="A101:E101"/>
    <mergeCell ref="A106:F106"/>
  </mergeCells>
  <pageMargins left="0.7" right="0.7" top="0.75" bottom="0.75" header="0.3" footer="0.3"/>
  <pageSetup paperSize="9" scale="79" orientation="portrait" r:id="rId1"/>
  <rowBreaks count="2" manualBreakCount="2">
    <brk id="97" max="4" man="1"/>
    <brk id="106" max="4" man="1"/>
  </rowBreaks>
  <colBreaks count="1" manualBreakCount="1">
    <brk id="5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225C6-9B89-4607-8982-CD68407E4B65}">
  <sheetPr>
    <tabColor rgb="FF00B050"/>
  </sheetPr>
  <dimension ref="A1:I135"/>
  <sheetViews>
    <sheetView zoomScale="110" zoomScaleNormal="110" workbookViewId="0">
      <selection activeCell="H26" sqref="H26"/>
    </sheetView>
  </sheetViews>
  <sheetFormatPr defaultRowHeight="12.75" x14ac:dyDescent="0.25"/>
  <cols>
    <col min="1" max="1" width="6.42578125" style="1" customWidth="1"/>
    <col min="2" max="2" width="46.7109375" style="1" customWidth="1"/>
    <col min="3" max="3" width="22.7109375" style="1" customWidth="1"/>
    <col min="4" max="4" width="19.42578125" style="1" customWidth="1"/>
    <col min="5" max="5" width="14.7109375" style="1" customWidth="1"/>
    <col min="6" max="6" width="12.28515625" style="6" customWidth="1"/>
    <col min="7" max="7" width="11.5703125" style="1" customWidth="1"/>
    <col min="8" max="8" width="8.7109375" style="1" bestFit="1" customWidth="1"/>
    <col min="9" max="16384" width="9.140625" style="1"/>
  </cols>
  <sheetData>
    <row r="1" spans="1:6" ht="29.25" customHeight="1" x14ac:dyDescent="0.25">
      <c r="A1" s="105" t="s">
        <v>177</v>
      </c>
      <c r="B1" s="106"/>
      <c r="C1" s="106"/>
      <c r="D1" s="106"/>
      <c r="E1" s="106"/>
      <c r="F1" s="106"/>
    </row>
    <row r="2" spans="1:6" ht="15" x14ac:dyDescent="0.25">
      <c r="A2" s="51"/>
      <c r="B2" s="63" t="s">
        <v>166</v>
      </c>
      <c r="C2" s="64"/>
      <c r="D2" s="55"/>
      <c r="E2" s="55"/>
      <c r="F2" s="5">
        <v>975.1</v>
      </c>
    </row>
    <row r="3" spans="1:6" ht="12" customHeight="1" x14ac:dyDescent="0.25">
      <c r="A3" s="95" t="s">
        <v>0</v>
      </c>
      <c r="B3" s="96"/>
      <c r="C3" s="96"/>
      <c r="D3" s="96"/>
      <c r="E3" s="97"/>
    </row>
    <row r="4" spans="1:6" ht="12.6" customHeight="1" x14ac:dyDescent="0.25">
      <c r="A4" s="7">
        <v>1</v>
      </c>
      <c r="B4" s="100" t="s">
        <v>1</v>
      </c>
      <c r="C4" s="101"/>
      <c r="D4" s="8" t="s">
        <v>127</v>
      </c>
      <c r="E4" s="9"/>
    </row>
    <row r="5" spans="1:6" ht="11.25" customHeight="1" x14ac:dyDescent="0.25">
      <c r="A5" s="7">
        <v>2</v>
      </c>
      <c r="B5" s="100" t="s">
        <v>3</v>
      </c>
      <c r="C5" s="101"/>
      <c r="D5" s="8" t="s">
        <v>126</v>
      </c>
      <c r="E5" s="39" t="s">
        <v>129</v>
      </c>
    </row>
    <row r="6" spans="1:6" ht="9.75" customHeight="1" x14ac:dyDescent="0.25">
      <c r="A6" s="7">
        <v>3</v>
      </c>
      <c r="B6" s="100" t="s">
        <v>4</v>
      </c>
      <c r="C6" s="101"/>
      <c r="D6" s="8" t="s">
        <v>128</v>
      </c>
      <c r="E6" s="9" t="s">
        <v>2</v>
      </c>
    </row>
    <row r="7" spans="1:6" ht="19.5" customHeight="1" x14ac:dyDescent="0.25">
      <c r="A7" s="95" t="s">
        <v>5</v>
      </c>
      <c r="B7" s="96"/>
      <c r="C7" s="96"/>
      <c r="D7" s="96"/>
      <c r="E7" s="97"/>
    </row>
    <row r="8" spans="1:6" ht="9.75" customHeight="1" x14ac:dyDescent="0.25">
      <c r="A8" s="7">
        <v>4</v>
      </c>
      <c r="B8" s="100" t="s">
        <v>6</v>
      </c>
      <c r="C8" s="101"/>
      <c r="D8" s="10">
        <v>0</v>
      </c>
      <c r="E8" s="11" t="s">
        <v>7</v>
      </c>
    </row>
    <row r="9" spans="1:6" ht="9.75" customHeight="1" x14ac:dyDescent="0.25">
      <c r="A9" s="7">
        <v>5</v>
      </c>
      <c r="B9" s="100" t="s">
        <v>8</v>
      </c>
      <c r="C9" s="101"/>
      <c r="D9" s="10">
        <v>0</v>
      </c>
      <c r="E9" s="12" t="s">
        <v>9</v>
      </c>
    </row>
    <row r="10" spans="1:6" ht="9.75" customHeight="1" x14ac:dyDescent="0.25">
      <c r="A10" s="7">
        <v>6</v>
      </c>
      <c r="B10" s="100" t="s">
        <v>10</v>
      </c>
      <c r="C10" s="101"/>
      <c r="D10" s="13">
        <v>59106.42</v>
      </c>
      <c r="E10" s="12" t="s">
        <v>9</v>
      </c>
    </row>
    <row r="11" spans="1:6" ht="9.75" customHeight="1" x14ac:dyDescent="0.25">
      <c r="A11" s="14">
        <v>7</v>
      </c>
      <c r="B11" s="92" t="s">
        <v>11</v>
      </c>
      <c r="C11" s="94"/>
      <c r="D11" s="15">
        <v>126490.08</v>
      </c>
      <c r="E11" s="9" t="s">
        <v>12</v>
      </c>
    </row>
    <row r="12" spans="1:6" ht="9.75" customHeight="1" x14ac:dyDescent="0.25">
      <c r="A12" s="7">
        <v>9</v>
      </c>
      <c r="B12" s="100" t="s">
        <v>132</v>
      </c>
      <c r="C12" s="101"/>
      <c r="D12" s="16">
        <f>D11-D13</f>
        <v>108781.4688</v>
      </c>
      <c r="E12" s="12" t="s">
        <v>9</v>
      </c>
    </row>
    <row r="13" spans="1:6" ht="9.75" customHeight="1" x14ac:dyDescent="0.25">
      <c r="A13" s="7">
        <v>10</v>
      </c>
      <c r="B13" s="100" t="s">
        <v>13</v>
      </c>
      <c r="C13" s="101"/>
      <c r="D13" s="16">
        <f>D11*14%</f>
        <v>17708.611200000003</v>
      </c>
      <c r="E13" s="12" t="s">
        <v>9</v>
      </c>
    </row>
    <row r="14" spans="1:6" ht="9.75" customHeight="1" x14ac:dyDescent="0.25">
      <c r="A14" s="14">
        <v>11</v>
      </c>
      <c r="B14" s="92" t="s">
        <v>14</v>
      </c>
      <c r="C14" s="94"/>
      <c r="D14" s="15">
        <v>108569.02</v>
      </c>
      <c r="E14" s="9" t="s">
        <v>12</v>
      </c>
    </row>
    <row r="15" spans="1:6" ht="9.75" customHeight="1" x14ac:dyDescent="0.25">
      <c r="A15" s="7">
        <v>12</v>
      </c>
      <c r="B15" s="100" t="s">
        <v>15</v>
      </c>
      <c r="C15" s="101"/>
      <c r="D15" s="17">
        <f>D14</f>
        <v>108569.02</v>
      </c>
      <c r="E15" s="12" t="s">
        <v>9</v>
      </c>
    </row>
    <row r="16" spans="1:6" ht="9.75" customHeight="1" x14ac:dyDescent="0.25">
      <c r="A16" s="7">
        <v>13</v>
      </c>
      <c r="B16" s="100" t="s">
        <v>16</v>
      </c>
      <c r="C16" s="101"/>
      <c r="D16" s="10">
        <v>0</v>
      </c>
      <c r="E16" s="12" t="s">
        <v>9</v>
      </c>
    </row>
    <row r="17" spans="1:9" ht="9.75" customHeight="1" x14ac:dyDescent="0.25">
      <c r="A17" s="7">
        <v>14</v>
      </c>
      <c r="B17" s="100" t="s">
        <v>17</v>
      </c>
      <c r="C17" s="101"/>
      <c r="D17" s="10">
        <v>0</v>
      </c>
      <c r="E17" s="12" t="s">
        <v>9</v>
      </c>
    </row>
    <row r="18" spans="1:9" ht="9.75" customHeight="1" x14ac:dyDescent="0.25">
      <c r="A18" s="7">
        <v>15</v>
      </c>
      <c r="B18" s="100" t="s">
        <v>18</v>
      </c>
      <c r="C18" s="101"/>
      <c r="D18" s="10">
        <v>0</v>
      </c>
      <c r="E18" s="12" t="s">
        <v>9</v>
      </c>
    </row>
    <row r="19" spans="1:9" ht="9.75" customHeight="1" x14ac:dyDescent="0.25">
      <c r="A19" s="7">
        <v>16</v>
      </c>
      <c r="B19" s="100" t="s">
        <v>19</v>
      </c>
      <c r="C19" s="101"/>
      <c r="D19" s="10">
        <v>0</v>
      </c>
      <c r="E19" s="12" t="s">
        <v>9</v>
      </c>
    </row>
    <row r="20" spans="1:9" ht="9.75" customHeight="1" x14ac:dyDescent="0.25">
      <c r="A20" s="14">
        <v>17</v>
      </c>
      <c r="B20" s="92" t="s">
        <v>20</v>
      </c>
      <c r="C20" s="94"/>
      <c r="D20" s="18">
        <f>D10+D11-D15</f>
        <v>77027.48</v>
      </c>
      <c r="E20" s="9" t="s">
        <v>12</v>
      </c>
    </row>
    <row r="21" spans="1:9" ht="9.75" customHeight="1" x14ac:dyDescent="0.25">
      <c r="A21" s="7">
        <v>18</v>
      </c>
      <c r="B21" s="100" t="s">
        <v>21</v>
      </c>
      <c r="C21" s="101"/>
      <c r="D21" s="12" t="s">
        <v>22</v>
      </c>
      <c r="E21" s="12" t="s">
        <v>9</v>
      </c>
    </row>
    <row r="22" spans="1:9" ht="9.75" customHeight="1" x14ac:dyDescent="0.25">
      <c r="A22" s="7">
        <v>19</v>
      </c>
      <c r="B22" s="100" t="s">
        <v>23</v>
      </c>
      <c r="C22" s="101"/>
      <c r="D22" s="12" t="s">
        <v>22</v>
      </c>
      <c r="E22" s="12" t="s">
        <v>9</v>
      </c>
    </row>
    <row r="23" spans="1:9" ht="13.7" customHeight="1" x14ac:dyDescent="0.25">
      <c r="A23" s="7">
        <v>20</v>
      </c>
      <c r="B23" s="100" t="s">
        <v>24</v>
      </c>
      <c r="C23" s="101"/>
      <c r="D23" s="17">
        <f>D20</f>
        <v>77027.48</v>
      </c>
      <c r="E23" s="12" t="s">
        <v>9</v>
      </c>
      <c r="H23" s="6"/>
    </row>
    <row r="24" spans="1:9" ht="12" customHeight="1" x14ac:dyDescent="0.25">
      <c r="A24" s="95" t="s">
        <v>25</v>
      </c>
      <c r="B24" s="96"/>
      <c r="C24" s="96"/>
      <c r="D24" s="96"/>
      <c r="E24" s="97"/>
      <c r="I24" s="1" t="s">
        <v>145</v>
      </c>
    </row>
    <row r="25" spans="1:9" ht="19.5" customHeight="1" x14ac:dyDescent="0.25">
      <c r="A25" s="90" t="s">
        <v>26</v>
      </c>
      <c r="B25" s="102"/>
      <c r="C25" s="91"/>
      <c r="D25" s="103" t="s">
        <v>27</v>
      </c>
      <c r="E25" s="104"/>
    </row>
    <row r="26" spans="1:9" ht="21.75" customHeight="1" x14ac:dyDescent="0.25">
      <c r="A26" s="19">
        <v>21</v>
      </c>
      <c r="B26" s="90" t="s">
        <v>28</v>
      </c>
      <c r="C26" s="98"/>
      <c r="D26" s="20">
        <f>D12*46.2%+6987.29</f>
        <v>57244.328585600008</v>
      </c>
      <c r="E26" s="21" t="s">
        <v>29</v>
      </c>
    </row>
    <row r="27" spans="1:9" ht="15.75" customHeight="1" x14ac:dyDescent="0.25">
      <c r="A27" s="19">
        <v>22</v>
      </c>
      <c r="B27" s="90" t="s">
        <v>130</v>
      </c>
      <c r="C27" s="91"/>
      <c r="D27" s="15">
        <f>D13</f>
        <v>17708.611200000003</v>
      </c>
      <c r="E27" s="21" t="s">
        <v>29</v>
      </c>
    </row>
    <row r="28" spans="1:9" ht="12" customHeight="1" x14ac:dyDescent="0.25">
      <c r="A28" s="19">
        <v>23</v>
      </c>
      <c r="B28" s="90" t="s">
        <v>30</v>
      </c>
      <c r="C28" s="91"/>
      <c r="D28" s="16">
        <f>D27*34%</f>
        <v>6020.9278080000013</v>
      </c>
      <c r="E28" s="21" t="s">
        <v>29</v>
      </c>
      <c r="H28" s="1" t="s">
        <v>155</v>
      </c>
    </row>
    <row r="29" spans="1:9" ht="12" customHeight="1" x14ac:dyDescent="0.25">
      <c r="A29" s="19">
        <v>24</v>
      </c>
      <c r="B29" s="90" t="s">
        <v>31</v>
      </c>
      <c r="C29" s="91"/>
      <c r="D29" s="16">
        <f>D27*33%</f>
        <v>5843.8416960000013</v>
      </c>
      <c r="E29" s="21" t="s">
        <v>29</v>
      </c>
    </row>
    <row r="30" spans="1:9" ht="13.35" customHeight="1" x14ac:dyDescent="0.25">
      <c r="A30" s="19">
        <v>25</v>
      </c>
      <c r="B30" s="90" t="s">
        <v>32</v>
      </c>
      <c r="C30" s="91"/>
      <c r="D30" s="16">
        <f>D27*33%</f>
        <v>5843.8416960000013</v>
      </c>
      <c r="E30" s="21" t="s">
        <v>29</v>
      </c>
    </row>
    <row r="31" spans="1:9" ht="19.5" customHeight="1" x14ac:dyDescent="0.25">
      <c r="A31" s="19">
        <v>26</v>
      </c>
      <c r="B31" s="99" t="s">
        <v>33</v>
      </c>
      <c r="C31" s="98"/>
      <c r="D31" s="16">
        <f>D12*14%</f>
        <v>15229.405632000002</v>
      </c>
      <c r="E31" s="21" t="s">
        <v>29</v>
      </c>
    </row>
    <row r="32" spans="1:9" ht="14.45" customHeight="1" x14ac:dyDescent="0.25">
      <c r="A32" s="19">
        <v>27</v>
      </c>
      <c r="B32" s="90" t="s">
        <v>34</v>
      </c>
      <c r="C32" s="91"/>
      <c r="D32" s="16">
        <f>D12*21%</f>
        <v>22844.108447999999</v>
      </c>
      <c r="E32" s="21" t="s">
        <v>29</v>
      </c>
    </row>
    <row r="33" spans="1:8" ht="17.850000000000001" customHeight="1" x14ac:dyDescent="0.25">
      <c r="A33" s="19">
        <v>28</v>
      </c>
      <c r="B33" s="90" t="s">
        <v>35</v>
      </c>
      <c r="C33" s="91"/>
      <c r="D33" s="16">
        <f>D12*10%</f>
        <v>10878.14688</v>
      </c>
      <c r="E33" s="21" t="s">
        <v>29</v>
      </c>
      <c r="H33" s="1" t="s">
        <v>155</v>
      </c>
    </row>
    <row r="34" spans="1:8" ht="15.75" customHeight="1" x14ac:dyDescent="0.25">
      <c r="A34" s="19">
        <v>31</v>
      </c>
      <c r="B34" s="90" t="s">
        <v>131</v>
      </c>
      <c r="C34" s="91"/>
      <c r="D34" s="16">
        <v>1715.23</v>
      </c>
      <c r="E34" s="21" t="s">
        <v>29</v>
      </c>
    </row>
    <row r="35" spans="1:8" ht="15.75" customHeight="1" x14ac:dyDescent="0.25">
      <c r="A35" s="19">
        <v>32</v>
      </c>
      <c r="B35" s="90" t="s">
        <v>36</v>
      </c>
      <c r="C35" s="91"/>
      <c r="D35" s="16">
        <f>D12*0.8%</f>
        <v>870.25175039999999</v>
      </c>
      <c r="E35" s="21" t="s">
        <v>29</v>
      </c>
    </row>
    <row r="36" spans="1:8" ht="15" customHeight="1" x14ac:dyDescent="0.25">
      <c r="A36" s="92" t="s">
        <v>37</v>
      </c>
      <c r="B36" s="93"/>
      <c r="C36" s="94"/>
      <c r="D36" s="22">
        <f>D35+D34+D33+D32+D31+D27+D26</f>
        <v>126490.08249600002</v>
      </c>
      <c r="E36" s="23" t="s">
        <v>29</v>
      </c>
      <c r="G36" s="6"/>
    </row>
    <row r="37" spans="1:8" ht="17.100000000000001" customHeight="1" x14ac:dyDescent="0.25">
      <c r="A37" s="95" t="s">
        <v>38</v>
      </c>
      <c r="B37" s="96"/>
      <c r="C37" s="96"/>
      <c r="D37" s="96"/>
      <c r="E37" s="97"/>
    </row>
    <row r="38" spans="1:8" ht="39.75" customHeight="1" x14ac:dyDescent="0.25">
      <c r="A38" s="24"/>
      <c r="B38" s="25" t="s">
        <v>39</v>
      </c>
      <c r="C38" s="25" t="s">
        <v>40</v>
      </c>
      <c r="D38" s="25" t="s">
        <v>41</v>
      </c>
      <c r="E38" s="24" t="s">
        <v>42</v>
      </c>
    </row>
    <row r="39" spans="1:8" ht="22.7" customHeight="1" x14ac:dyDescent="0.25">
      <c r="A39" s="26">
        <v>25</v>
      </c>
      <c r="B39" s="80" t="s">
        <v>43</v>
      </c>
      <c r="C39" s="74"/>
      <c r="D39" s="74"/>
      <c r="E39" s="75"/>
    </row>
    <row r="40" spans="1:8" ht="41.1" customHeight="1" x14ac:dyDescent="0.25">
      <c r="A40" s="24"/>
      <c r="B40" s="11" t="s">
        <v>44</v>
      </c>
      <c r="C40" s="81" t="s">
        <v>45</v>
      </c>
      <c r="D40" s="81" t="s">
        <v>46</v>
      </c>
      <c r="E40" s="83">
        <f>D26/F2</f>
        <v>58.706110743103281</v>
      </c>
    </row>
    <row r="41" spans="1:8" ht="34.700000000000003" customHeight="1" x14ac:dyDescent="0.25">
      <c r="A41" s="24"/>
      <c r="B41" s="11" t="s">
        <v>47</v>
      </c>
      <c r="C41" s="85"/>
      <c r="D41" s="85"/>
      <c r="E41" s="87"/>
    </row>
    <row r="42" spans="1:8" ht="19.5" customHeight="1" x14ac:dyDescent="0.25">
      <c r="A42" s="24"/>
      <c r="B42" s="24" t="s">
        <v>48</v>
      </c>
      <c r="C42" s="85"/>
      <c r="D42" s="85"/>
      <c r="E42" s="87"/>
    </row>
    <row r="43" spans="1:8" ht="37.700000000000003" customHeight="1" x14ac:dyDescent="0.25">
      <c r="A43" s="24"/>
      <c r="B43" s="11" t="s">
        <v>49</v>
      </c>
      <c r="C43" s="85"/>
      <c r="D43" s="85"/>
      <c r="E43" s="87"/>
    </row>
    <row r="44" spans="1:8" ht="27.75" customHeight="1" x14ac:dyDescent="0.25">
      <c r="A44" s="24"/>
      <c r="B44" s="24" t="s">
        <v>50</v>
      </c>
      <c r="C44" s="85"/>
      <c r="D44" s="85"/>
      <c r="E44" s="87"/>
    </row>
    <row r="45" spans="1:8" ht="20.25" customHeight="1" x14ac:dyDescent="0.25">
      <c r="A45" s="24"/>
      <c r="B45" s="24" t="s">
        <v>51</v>
      </c>
      <c r="C45" s="85"/>
      <c r="D45" s="85"/>
      <c r="E45" s="87"/>
    </row>
    <row r="46" spans="1:8" ht="25.35" customHeight="1" x14ac:dyDescent="0.25">
      <c r="A46" s="24"/>
      <c r="B46" s="11" t="s">
        <v>52</v>
      </c>
      <c r="C46" s="88"/>
      <c r="D46" s="88"/>
      <c r="E46" s="87"/>
    </row>
    <row r="47" spans="1:8" ht="26.45" customHeight="1" x14ac:dyDescent="0.25">
      <c r="A47" s="24"/>
      <c r="B47" s="11" t="s">
        <v>53</v>
      </c>
      <c r="C47" s="89"/>
      <c r="D47" s="89"/>
      <c r="E47" s="84"/>
    </row>
    <row r="48" spans="1:8" ht="18.2" customHeight="1" x14ac:dyDescent="0.25">
      <c r="A48" s="26">
        <v>26</v>
      </c>
      <c r="B48" s="80" t="s">
        <v>54</v>
      </c>
      <c r="C48" s="74"/>
      <c r="D48" s="74"/>
      <c r="E48" s="75"/>
    </row>
    <row r="49" spans="1:5" ht="19.5" customHeight="1" x14ac:dyDescent="0.25">
      <c r="A49" s="24"/>
      <c r="B49" s="24" t="s">
        <v>55</v>
      </c>
      <c r="C49" s="11" t="s">
        <v>45</v>
      </c>
      <c r="D49" s="81" t="s">
        <v>46</v>
      </c>
      <c r="E49" s="83">
        <f>D27/F2</f>
        <v>18.16081550610194</v>
      </c>
    </row>
    <row r="50" spans="1:5" ht="30.75" customHeight="1" x14ac:dyDescent="0.25">
      <c r="A50" s="24"/>
      <c r="B50" s="11" t="s">
        <v>56</v>
      </c>
      <c r="C50" s="11" t="s">
        <v>57</v>
      </c>
      <c r="D50" s="85"/>
      <c r="E50" s="87"/>
    </row>
    <row r="51" spans="1:5" ht="17.100000000000001" customHeight="1" x14ac:dyDescent="0.25">
      <c r="A51" s="24"/>
      <c r="B51" s="11" t="s">
        <v>58</v>
      </c>
      <c r="C51" s="11" t="s">
        <v>45</v>
      </c>
      <c r="D51" s="82"/>
      <c r="E51" s="84"/>
    </row>
    <row r="52" spans="1:5" ht="14.45" customHeight="1" x14ac:dyDescent="0.25">
      <c r="A52" s="26">
        <v>27</v>
      </c>
      <c r="B52" s="80" t="s">
        <v>59</v>
      </c>
      <c r="C52" s="74"/>
      <c r="D52" s="74"/>
      <c r="E52" s="75"/>
    </row>
    <row r="53" spans="1:5" ht="20.25" customHeight="1" x14ac:dyDescent="0.25">
      <c r="A53" s="24"/>
      <c r="B53" s="11" t="s">
        <v>60</v>
      </c>
      <c r="C53" s="11" t="s">
        <v>61</v>
      </c>
      <c r="D53" s="11" t="s">
        <v>46</v>
      </c>
      <c r="E53" s="83">
        <f>D28/F2</f>
        <v>6.1746772720746606</v>
      </c>
    </row>
    <row r="54" spans="1:5" ht="20.25" customHeight="1" x14ac:dyDescent="0.25">
      <c r="A54" s="24"/>
      <c r="B54" s="11" t="s">
        <v>62</v>
      </c>
      <c r="C54" s="11" t="s">
        <v>61</v>
      </c>
      <c r="D54" s="11" t="s">
        <v>46</v>
      </c>
      <c r="E54" s="87"/>
    </row>
    <row r="55" spans="1:5" ht="20.25" customHeight="1" x14ac:dyDescent="0.25">
      <c r="A55" s="24"/>
      <c r="B55" s="24" t="s">
        <v>63</v>
      </c>
      <c r="C55" s="11" t="s">
        <v>61</v>
      </c>
      <c r="D55" s="11" t="s">
        <v>46</v>
      </c>
      <c r="E55" s="84"/>
    </row>
    <row r="56" spans="1:5" ht="13.35" customHeight="1" x14ac:dyDescent="0.25">
      <c r="A56" s="26">
        <v>28</v>
      </c>
      <c r="B56" s="80" t="s">
        <v>64</v>
      </c>
      <c r="C56" s="74"/>
      <c r="D56" s="74"/>
      <c r="E56" s="75"/>
    </row>
    <row r="57" spans="1:5" ht="21.6" customHeight="1" x14ac:dyDescent="0.25">
      <c r="A57" s="24"/>
      <c r="B57" s="11" t="s">
        <v>65</v>
      </c>
      <c r="C57" s="81" t="s">
        <v>66</v>
      </c>
      <c r="D57" s="81" t="s">
        <v>46</v>
      </c>
      <c r="E57" s="83">
        <f>D29/F2</f>
        <v>5.9930691170136408</v>
      </c>
    </row>
    <row r="58" spans="1:5" ht="21.6" customHeight="1" x14ac:dyDescent="0.25">
      <c r="A58" s="24"/>
      <c r="B58" s="11" t="s">
        <v>67</v>
      </c>
      <c r="C58" s="82"/>
      <c r="D58" s="82"/>
      <c r="E58" s="84"/>
    </row>
    <row r="59" spans="1:5" ht="15" customHeight="1" x14ac:dyDescent="0.25">
      <c r="A59" s="27">
        <v>29</v>
      </c>
      <c r="B59" s="80" t="s">
        <v>68</v>
      </c>
      <c r="C59" s="74"/>
      <c r="D59" s="74"/>
      <c r="E59" s="75"/>
    </row>
    <row r="60" spans="1:5" ht="36.6" customHeight="1" x14ac:dyDescent="0.25">
      <c r="A60" s="24"/>
      <c r="B60" s="11" t="s">
        <v>69</v>
      </c>
      <c r="C60" s="11" t="s">
        <v>70</v>
      </c>
      <c r="D60" s="11" t="s">
        <v>46</v>
      </c>
      <c r="E60" s="28">
        <f>D30/F2</f>
        <v>5.9930691170136408</v>
      </c>
    </row>
    <row r="61" spans="1:5" ht="16.5" customHeight="1" x14ac:dyDescent="0.25">
      <c r="A61" s="27">
        <v>30</v>
      </c>
      <c r="B61" s="80" t="s">
        <v>71</v>
      </c>
      <c r="C61" s="74"/>
      <c r="D61" s="74"/>
      <c r="E61" s="75"/>
    </row>
    <row r="62" spans="1:5" ht="30.75" customHeight="1" x14ac:dyDescent="0.25">
      <c r="A62" s="24"/>
      <c r="B62" s="11" t="s">
        <v>72</v>
      </c>
      <c r="C62" s="81" t="s">
        <v>73</v>
      </c>
      <c r="D62" s="81" t="s">
        <v>74</v>
      </c>
      <c r="E62" s="83">
        <f>D31/F2</f>
        <v>15.618301335247669</v>
      </c>
    </row>
    <row r="63" spans="1:5" ht="22.7" customHeight="1" x14ac:dyDescent="0.25">
      <c r="A63" s="24"/>
      <c r="B63" s="11" t="s">
        <v>75</v>
      </c>
      <c r="C63" s="85"/>
      <c r="D63" s="85"/>
      <c r="E63" s="87"/>
    </row>
    <row r="64" spans="1:5" ht="22.7" customHeight="1" x14ac:dyDescent="0.25">
      <c r="A64" s="24"/>
      <c r="B64" s="11" t="s">
        <v>76</v>
      </c>
      <c r="C64" s="82"/>
      <c r="D64" s="85"/>
      <c r="E64" s="87"/>
    </row>
    <row r="65" spans="1:5" ht="22.7" customHeight="1" x14ac:dyDescent="0.25">
      <c r="A65" s="24"/>
      <c r="B65" s="11" t="s">
        <v>77</v>
      </c>
      <c r="C65" s="25" t="s">
        <v>78</v>
      </c>
      <c r="D65" s="85"/>
      <c r="E65" s="87"/>
    </row>
    <row r="66" spans="1:5" ht="29.45" customHeight="1" x14ac:dyDescent="0.25">
      <c r="A66" s="24"/>
      <c r="B66" s="11" t="s">
        <v>72</v>
      </c>
      <c r="C66" s="29" t="s">
        <v>79</v>
      </c>
      <c r="D66" s="82"/>
      <c r="E66" s="84"/>
    </row>
    <row r="67" spans="1:5" ht="16.5" customHeight="1" x14ac:dyDescent="0.25">
      <c r="A67" s="27">
        <v>31</v>
      </c>
      <c r="B67" s="80" t="s">
        <v>71</v>
      </c>
      <c r="C67" s="74"/>
      <c r="D67" s="74"/>
      <c r="E67" s="75"/>
    </row>
    <row r="68" spans="1:5" ht="17.100000000000001" customHeight="1" x14ac:dyDescent="0.25">
      <c r="A68" s="26">
        <v>31</v>
      </c>
      <c r="B68" s="80" t="s">
        <v>80</v>
      </c>
      <c r="C68" s="74"/>
      <c r="D68" s="74"/>
      <c r="E68" s="75"/>
    </row>
    <row r="69" spans="1:5" ht="15" customHeight="1" x14ac:dyDescent="0.25">
      <c r="A69" s="24"/>
      <c r="B69" s="11" t="s">
        <v>81</v>
      </c>
      <c r="C69" s="40" t="s">
        <v>147</v>
      </c>
      <c r="D69" s="81" t="s">
        <v>46</v>
      </c>
      <c r="E69" s="83">
        <f>D35/F2</f>
        <v>0.89247436201415231</v>
      </c>
    </row>
    <row r="70" spans="1:5" ht="16.5" customHeight="1" x14ac:dyDescent="0.25">
      <c r="A70" s="24"/>
      <c r="B70" s="11" t="s">
        <v>83</v>
      </c>
      <c r="C70" s="11" t="s">
        <v>146</v>
      </c>
      <c r="D70" s="82"/>
      <c r="E70" s="84"/>
    </row>
    <row r="71" spans="1:5" ht="16.5" customHeight="1" x14ac:dyDescent="0.25">
      <c r="A71" s="26">
        <v>32</v>
      </c>
      <c r="B71" s="80" t="s">
        <v>84</v>
      </c>
      <c r="C71" s="74"/>
      <c r="D71" s="74"/>
      <c r="E71" s="75"/>
    </row>
    <row r="72" spans="1:5" ht="22.7" customHeight="1" x14ac:dyDescent="0.25">
      <c r="A72" s="24"/>
      <c r="B72" s="11" t="s">
        <v>85</v>
      </c>
      <c r="C72" s="25" t="s">
        <v>86</v>
      </c>
      <c r="D72" s="81" t="s">
        <v>46</v>
      </c>
      <c r="E72" s="78">
        <f>D32/F2</f>
        <v>23.427452002871497</v>
      </c>
    </row>
    <row r="73" spans="1:5" ht="14.45" customHeight="1" x14ac:dyDescent="0.25">
      <c r="A73" s="24"/>
      <c r="B73" s="11" t="s">
        <v>87</v>
      </c>
      <c r="C73" s="25" t="s">
        <v>86</v>
      </c>
      <c r="D73" s="85"/>
      <c r="E73" s="79"/>
    </row>
    <row r="74" spans="1:5" ht="16.5" customHeight="1" x14ac:dyDescent="0.25">
      <c r="A74" s="24"/>
      <c r="B74" s="11" t="s">
        <v>88</v>
      </c>
      <c r="C74" s="25" t="s">
        <v>86</v>
      </c>
      <c r="D74" s="85"/>
      <c r="E74" s="79"/>
    </row>
    <row r="75" spans="1:5" ht="11.25" customHeight="1" x14ac:dyDescent="0.25">
      <c r="A75" s="24"/>
      <c r="B75" s="11" t="s">
        <v>89</v>
      </c>
      <c r="C75" s="25" t="s">
        <v>86</v>
      </c>
      <c r="D75" s="85"/>
      <c r="E75" s="79"/>
    </row>
    <row r="76" spans="1:5" ht="21.95" customHeight="1" x14ac:dyDescent="0.25">
      <c r="A76" s="24"/>
      <c r="B76" s="11" t="s">
        <v>90</v>
      </c>
      <c r="C76" s="25" t="s">
        <v>86</v>
      </c>
      <c r="D76" s="85"/>
      <c r="E76" s="79"/>
    </row>
    <row r="77" spans="1:5" ht="29.45" customHeight="1" x14ac:dyDescent="0.25">
      <c r="A77" s="24"/>
      <c r="B77" s="11" t="s">
        <v>91</v>
      </c>
      <c r="C77" s="25" t="s">
        <v>86</v>
      </c>
      <c r="D77" s="85"/>
      <c r="E77" s="79"/>
    </row>
    <row r="78" spans="1:5" ht="20.25" customHeight="1" x14ac:dyDescent="0.25">
      <c r="A78" s="24"/>
      <c r="B78" s="11" t="s">
        <v>92</v>
      </c>
      <c r="C78" s="25" t="s">
        <v>86</v>
      </c>
      <c r="D78" s="85"/>
      <c r="E78" s="79"/>
    </row>
    <row r="79" spans="1:5" ht="20.25" customHeight="1" x14ac:dyDescent="0.25">
      <c r="A79" s="24"/>
      <c r="B79" s="24" t="s">
        <v>93</v>
      </c>
      <c r="C79" s="25" t="s">
        <v>86</v>
      </c>
      <c r="D79" s="85"/>
      <c r="E79" s="79"/>
    </row>
    <row r="80" spans="1:5" ht="15" customHeight="1" x14ac:dyDescent="0.25">
      <c r="A80" s="24"/>
      <c r="B80" s="11" t="s">
        <v>94</v>
      </c>
      <c r="C80" s="25" t="s">
        <v>95</v>
      </c>
      <c r="D80" s="82"/>
      <c r="E80" s="86"/>
    </row>
    <row r="81" spans="1:5" ht="12.6" customHeight="1" x14ac:dyDescent="0.25">
      <c r="A81" s="26">
        <v>37</v>
      </c>
      <c r="B81" s="73" t="s">
        <v>133</v>
      </c>
      <c r="C81" s="74"/>
      <c r="D81" s="74"/>
      <c r="E81" s="75"/>
    </row>
    <row r="82" spans="1:5" ht="37.700000000000003" customHeight="1" x14ac:dyDescent="0.25">
      <c r="A82" s="24"/>
      <c r="B82" s="11" t="s">
        <v>134</v>
      </c>
      <c r="C82" s="25" t="s">
        <v>97</v>
      </c>
      <c r="D82" s="76" t="s">
        <v>96</v>
      </c>
      <c r="E82" s="78">
        <f>D34/F2</f>
        <v>1.759029843093016</v>
      </c>
    </row>
    <row r="83" spans="1:5" ht="23.25" customHeight="1" x14ac:dyDescent="0.25">
      <c r="A83" s="24"/>
      <c r="B83" s="40" t="s">
        <v>134</v>
      </c>
      <c r="C83" s="25" t="s">
        <v>98</v>
      </c>
      <c r="D83" s="77"/>
      <c r="E83" s="79"/>
    </row>
    <row r="84" spans="1:5" ht="9.75" customHeight="1" x14ac:dyDescent="0.25">
      <c r="A84" s="26">
        <v>38</v>
      </c>
      <c r="B84" s="80" t="s">
        <v>99</v>
      </c>
      <c r="C84" s="74"/>
      <c r="D84" s="74"/>
      <c r="E84" s="75"/>
    </row>
    <row r="85" spans="1:5" ht="14.25" customHeight="1" x14ac:dyDescent="0.25">
      <c r="A85" s="24"/>
      <c r="B85" s="11" t="s">
        <v>100</v>
      </c>
      <c r="C85" s="11" t="s">
        <v>101</v>
      </c>
      <c r="D85" s="65">
        <v>0</v>
      </c>
      <c r="E85" s="66"/>
    </row>
    <row r="86" spans="1:5" ht="14.25" customHeight="1" x14ac:dyDescent="0.25">
      <c r="A86" s="24"/>
      <c r="B86" s="11" t="s">
        <v>102</v>
      </c>
      <c r="C86" s="11" t="s">
        <v>101</v>
      </c>
      <c r="D86" s="65">
        <v>0</v>
      </c>
      <c r="E86" s="66"/>
    </row>
    <row r="87" spans="1:5" ht="14.25" customHeight="1" x14ac:dyDescent="0.25">
      <c r="A87" s="24"/>
      <c r="B87" s="11" t="s">
        <v>103</v>
      </c>
      <c r="C87" s="11" t="s">
        <v>101</v>
      </c>
      <c r="D87" s="65">
        <v>0</v>
      </c>
      <c r="E87" s="66"/>
    </row>
    <row r="88" spans="1:5" ht="14.25" customHeight="1" x14ac:dyDescent="0.25">
      <c r="A88" s="54"/>
      <c r="B88" s="11" t="s">
        <v>104</v>
      </c>
      <c r="C88" s="11" t="s">
        <v>7</v>
      </c>
      <c r="D88" s="65">
        <v>0</v>
      </c>
      <c r="E88" s="66"/>
    </row>
    <row r="89" spans="1:5" ht="16.5" customHeight="1" x14ac:dyDescent="0.25">
      <c r="A89" s="67" t="s">
        <v>105</v>
      </c>
      <c r="B89" s="68"/>
      <c r="C89" s="68"/>
      <c r="D89" s="68"/>
      <c r="E89" s="69"/>
    </row>
    <row r="90" spans="1:5" ht="16.5" customHeight="1" x14ac:dyDescent="0.25">
      <c r="A90" s="31">
        <v>1</v>
      </c>
      <c r="B90" s="21" t="s">
        <v>106</v>
      </c>
      <c r="C90" s="21" t="s">
        <v>107</v>
      </c>
      <c r="D90" s="52">
        <v>0</v>
      </c>
      <c r="E90" s="33"/>
    </row>
    <row r="91" spans="1:5" ht="16.5" customHeight="1" x14ac:dyDescent="0.25">
      <c r="A91" s="31">
        <v>2</v>
      </c>
      <c r="B91" s="21" t="s">
        <v>108</v>
      </c>
      <c r="C91" s="21" t="s">
        <v>107</v>
      </c>
      <c r="D91" s="52">
        <v>0</v>
      </c>
      <c r="E91" s="33"/>
    </row>
    <row r="92" spans="1:5" ht="16.5" customHeight="1" x14ac:dyDescent="0.25">
      <c r="A92" s="31">
        <v>3</v>
      </c>
      <c r="B92" s="21" t="s">
        <v>109</v>
      </c>
      <c r="C92" s="21" t="s">
        <v>107</v>
      </c>
      <c r="D92" s="34"/>
      <c r="E92" s="33"/>
    </row>
    <row r="93" spans="1:5" ht="16.5" customHeight="1" x14ac:dyDescent="0.25">
      <c r="A93" s="31">
        <v>4</v>
      </c>
      <c r="B93" s="21" t="s">
        <v>110</v>
      </c>
      <c r="C93" s="21" t="s">
        <v>107</v>
      </c>
      <c r="D93" s="52" t="s">
        <v>111</v>
      </c>
      <c r="E93" s="33"/>
    </row>
    <row r="94" spans="1:5" ht="16.5" customHeight="1" x14ac:dyDescent="0.25">
      <c r="A94" s="31">
        <v>5</v>
      </c>
      <c r="B94" s="21" t="s">
        <v>112</v>
      </c>
      <c r="C94" s="21" t="s">
        <v>107</v>
      </c>
      <c r="D94" s="52" t="s">
        <v>111</v>
      </c>
      <c r="E94" s="33"/>
    </row>
    <row r="95" spans="1:5" ht="16.5" customHeight="1" x14ac:dyDescent="0.25">
      <c r="A95" s="31">
        <v>6</v>
      </c>
      <c r="B95" s="21" t="s">
        <v>113</v>
      </c>
      <c r="C95" s="21" t="s">
        <v>107</v>
      </c>
      <c r="D95" s="34"/>
      <c r="E95" s="33"/>
    </row>
    <row r="96" spans="1:5" ht="16.5" customHeight="1" x14ac:dyDescent="0.25">
      <c r="A96" s="67" t="s">
        <v>114</v>
      </c>
      <c r="B96" s="68"/>
      <c r="C96" s="68"/>
      <c r="D96" s="68"/>
      <c r="E96" s="69"/>
    </row>
    <row r="97" spans="1:6" ht="16.5" customHeight="1" x14ac:dyDescent="0.25">
      <c r="A97" s="31">
        <v>1</v>
      </c>
      <c r="B97" s="21" t="s">
        <v>115</v>
      </c>
      <c r="C97" s="21" t="s">
        <v>116</v>
      </c>
      <c r="D97" s="52">
        <v>14</v>
      </c>
      <c r="E97" s="33"/>
    </row>
    <row r="98" spans="1:6" ht="16.5" customHeight="1" x14ac:dyDescent="0.25">
      <c r="A98" s="31">
        <v>2</v>
      </c>
      <c r="B98" s="21" t="s">
        <v>117</v>
      </c>
      <c r="C98" s="21" t="s">
        <v>116</v>
      </c>
      <c r="D98" s="52">
        <v>12</v>
      </c>
      <c r="E98" s="33"/>
    </row>
    <row r="99" spans="1:6" ht="16.5" customHeight="1" x14ac:dyDescent="0.25">
      <c r="A99" s="31">
        <v>3</v>
      </c>
      <c r="B99" s="21" t="s">
        <v>118</v>
      </c>
      <c r="C99" s="21" t="s">
        <v>116</v>
      </c>
      <c r="D99" s="52">
        <v>0</v>
      </c>
      <c r="E99" s="33"/>
    </row>
    <row r="100" spans="1:6" ht="16.5" customHeight="1" x14ac:dyDescent="0.25">
      <c r="A100" s="31">
        <v>4</v>
      </c>
      <c r="B100" s="21" t="s">
        <v>119</v>
      </c>
      <c r="C100" s="21" t="s">
        <v>107</v>
      </c>
      <c r="D100" s="52">
        <v>83681.33</v>
      </c>
      <c r="E100" s="33"/>
    </row>
    <row r="101" spans="1:6" ht="16.5" customHeight="1" x14ac:dyDescent="0.25">
      <c r="A101" s="70" t="s">
        <v>120</v>
      </c>
      <c r="B101" s="71"/>
      <c r="C101" s="71"/>
      <c r="D101" s="71"/>
      <c r="E101" s="72"/>
    </row>
    <row r="102" spans="1:6" ht="16.5" customHeight="1" x14ac:dyDescent="0.25">
      <c r="A102" s="31">
        <v>1</v>
      </c>
      <c r="B102" s="21" t="s">
        <v>121</v>
      </c>
      <c r="C102" s="21" t="s">
        <v>116</v>
      </c>
      <c r="D102" s="53"/>
      <c r="E102" s="33"/>
    </row>
    <row r="103" spans="1:6" ht="16.5" customHeight="1" x14ac:dyDescent="0.25">
      <c r="A103" s="31">
        <v>2</v>
      </c>
      <c r="B103" s="21" t="s">
        <v>122</v>
      </c>
      <c r="C103" s="21" t="s">
        <v>116</v>
      </c>
      <c r="D103" s="53"/>
      <c r="E103" s="33"/>
    </row>
    <row r="104" spans="1:6" ht="24.75" customHeight="1" x14ac:dyDescent="0.25">
      <c r="A104" s="31">
        <v>3</v>
      </c>
      <c r="B104" s="21" t="s">
        <v>123</v>
      </c>
      <c r="C104" s="21" t="s">
        <v>107</v>
      </c>
      <c r="D104" s="53"/>
      <c r="E104" s="33"/>
    </row>
    <row r="105" spans="1:6" ht="16.5" customHeight="1" x14ac:dyDescent="0.25">
      <c r="A105" s="55"/>
      <c r="B105" s="36"/>
      <c r="C105" s="36"/>
      <c r="D105" s="37"/>
      <c r="E105" s="37"/>
    </row>
    <row r="106" spans="1:6" ht="16.5" customHeight="1" x14ac:dyDescent="0.25">
      <c r="A106" s="61" t="s">
        <v>136</v>
      </c>
      <c r="B106" s="62"/>
      <c r="C106" s="62"/>
      <c r="D106" s="62"/>
      <c r="E106" s="62"/>
      <c r="F106" s="62"/>
    </row>
    <row r="107" spans="1:6" ht="16.5" customHeight="1" x14ac:dyDescent="0.25">
      <c r="A107" s="55"/>
      <c r="B107" s="36"/>
      <c r="C107" s="36"/>
      <c r="D107" s="37"/>
      <c r="E107" s="37"/>
    </row>
    <row r="108" spans="1:6" ht="16.5" customHeight="1" x14ac:dyDescent="0.25">
      <c r="A108" s="61" t="s">
        <v>135</v>
      </c>
      <c r="B108" s="62"/>
      <c r="C108" s="62"/>
      <c r="D108" s="62"/>
      <c r="E108" s="62"/>
      <c r="F108" s="62"/>
    </row>
    <row r="109" spans="1:6" ht="16.5" customHeight="1" x14ac:dyDescent="0.25">
      <c r="A109" s="55"/>
      <c r="B109" s="36"/>
      <c r="C109" s="36"/>
      <c r="D109" s="37"/>
      <c r="E109" s="37"/>
    </row>
    <row r="110" spans="1:6" ht="16.5" customHeight="1" x14ac:dyDescent="0.25">
      <c r="A110" s="55"/>
      <c r="B110" s="36"/>
      <c r="C110" s="36"/>
      <c r="D110" s="37"/>
      <c r="E110" s="37"/>
    </row>
    <row r="111" spans="1:6" ht="16.5" customHeight="1" x14ac:dyDescent="0.25">
      <c r="A111" s="55"/>
      <c r="B111" s="36"/>
      <c r="C111" s="36"/>
      <c r="D111" s="37"/>
      <c r="E111" s="37"/>
    </row>
    <row r="112" spans="1:6" ht="16.5" customHeight="1" x14ac:dyDescent="0.25">
      <c r="A112" s="55"/>
      <c r="B112" s="36"/>
      <c r="C112" s="36"/>
      <c r="D112" s="37"/>
      <c r="E112" s="37"/>
    </row>
    <row r="113" spans="1:5" ht="16.5" customHeight="1" x14ac:dyDescent="0.25">
      <c r="A113" s="55"/>
      <c r="B113" s="36"/>
      <c r="C113" s="36"/>
      <c r="D113" s="37"/>
      <c r="E113" s="37"/>
    </row>
    <row r="114" spans="1:5" ht="16.5" customHeight="1" x14ac:dyDescent="0.25">
      <c r="A114" s="55"/>
      <c r="B114" s="36"/>
      <c r="C114" s="36"/>
      <c r="D114" s="37"/>
      <c r="E114" s="37"/>
    </row>
    <row r="115" spans="1:5" ht="16.5" customHeight="1" x14ac:dyDescent="0.25">
      <c r="A115" s="55"/>
      <c r="B115" s="36"/>
      <c r="C115" s="36"/>
      <c r="D115" s="37"/>
      <c r="E115" s="37"/>
    </row>
    <row r="116" spans="1:5" ht="16.5" customHeight="1" x14ac:dyDescent="0.25">
      <c r="A116" s="55"/>
      <c r="B116" s="36"/>
      <c r="C116" s="36"/>
      <c r="D116" s="37"/>
      <c r="E116" s="37"/>
    </row>
    <row r="117" spans="1:5" ht="16.5" customHeight="1" x14ac:dyDescent="0.25">
      <c r="A117" s="55"/>
      <c r="B117" s="36"/>
      <c r="C117" s="36"/>
      <c r="D117" s="37"/>
      <c r="E117" s="37"/>
    </row>
    <row r="118" spans="1:5" ht="16.5" customHeight="1" x14ac:dyDescent="0.25">
      <c r="A118" s="55"/>
      <c r="B118" s="36"/>
      <c r="C118" s="36"/>
      <c r="D118" s="37"/>
      <c r="E118" s="37"/>
    </row>
    <row r="119" spans="1:5" ht="16.5" customHeight="1" x14ac:dyDescent="0.25">
      <c r="A119" s="55"/>
      <c r="B119" s="36"/>
      <c r="C119" s="36"/>
      <c r="D119" s="37"/>
      <c r="E119" s="37"/>
    </row>
    <row r="120" spans="1:5" ht="16.5" customHeight="1" x14ac:dyDescent="0.25">
      <c r="A120" s="55"/>
      <c r="B120" s="36"/>
      <c r="C120" s="36"/>
      <c r="D120" s="37"/>
      <c r="E120" s="37"/>
    </row>
    <row r="121" spans="1:5" ht="16.5" customHeight="1" x14ac:dyDescent="0.25">
      <c r="A121" s="55"/>
      <c r="B121" s="36"/>
      <c r="C121" s="36"/>
      <c r="D121" s="37"/>
      <c r="E121" s="37"/>
    </row>
    <row r="122" spans="1:5" ht="16.5" customHeight="1" x14ac:dyDescent="0.25">
      <c r="A122" s="55"/>
      <c r="B122" s="36"/>
      <c r="C122" s="36"/>
      <c r="D122" s="37"/>
      <c r="E122" s="37"/>
    </row>
    <row r="123" spans="1:5" ht="16.5" customHeight="1" x14ac:dyDescent="0.25">
      <c r="A123" s="55"/>
      <c r="B123" s="36"/>
      <c r="C123" s="36"/>
      <c r="D123" s="37"/>
      <c r="E123" s="37"/>
    </row>
    <row r="124" spans="1:5" ht="16.5" customHeight="1" x14ac:dyDescent="0.25">
      <c r="A124" s="55"/>
      <c r="B124" s="36"/>
      <c r="C124" s="36"/>
      <c r="D124" s="37"/>
      <c r="E124" s="37"/>
    </row>
    <row r="125" spans="1:5" ht="16.5" customHeight="1" x14ac:dyDescent="0.25">
      <c r="A125" s="55"/>
      <c r="B125" s="36"/>
      <c r="C125" s="36"/>
      <c r="D125" s="37"/>
      <c r="E125" s="37"/>
    </row>
    <row r="126" spans="1:5" ht="16.5" customHeight="1" x14ac:dyDescent="0.25">
      <c r="A126" s="55"/>
      <c r="B126" s="36"/>
      <c r="C126" s="36"/>
      <c r="D126" s="37"/>
      <c r="E126" s="37"/>
    </row>
    <row r="127" spans="1:5" ht="16.5" customHeight="1" x14ac:dyDescent="0.25">
      <c r="A127" s="55"/>
      <c r="B127" s="36"/>
      <c r="C127" s="36"/>
      <c r="D127" s="37"/>
      <c r="E127" s="37"/>
    </row>
    <row r="128" spans="1:5" ht="16.5" customHeight="1" x14ac:dyDescent="0.25">
      <c r="A128" s="55"/>
      <c r="B128" s="36"/>
      <c r="C128" s="36"/>
      <c r="D128" s="37"/>
      <c r="E128" s="37"/>
    </row>
    <row r="129" spans="1:5" ht="16.5" customHeight="1" x14ac:dyDescent="0.25">
      <c r="A129" s="55"/>
      <c r="B129" s="36"/>
      <c r="C129" s="36"/>
      <c r="D129" s="37"/>
      <c r="E129" s="37"/>
    </row>
    <row r="130" spans="1:5" ht="16.5" customHeight="1" x14ac:dyDescent="0.25">
      <c r="A130" s="55"/>
      <c r="B130" s="36"/>
      <c r="C130" s="36"/>
      <c r="D130" s="37"/>
      <c r="E130" s="37"/>
    </row>
    <row r="131" spans="1:5" ht="16.5" customHeight="1" x14ac:dyDescent="0.25">
      <c r="A131" s="55"/>
      <c r="B131" s="36"/>
      <c r="C131" s="36"/>
      <c r="D131" s="37"/>
      <c r="E131" s="37"/>
    </row>
    <row r="132" spans="1:5" ht="16.5" customHeight="1" x14ac:dyDescent="0.25">
      <c r="A132" s="55"/>
      <c r="B132" s="36"/>
      <c r="C132" s="36"/>
      <c r="D132" s="37"/>
      <c r="E132" s="37"/>
    </row>
    <row r="133" spans="1:5" ht="16.5" customHeight="1" x14ac:dyDescent="0.25">
      <c r="A133" s="55"/>
      <c r="B133" s="36"/>
      <c r="C133" s="36"/>
      <c r="D133" s="37"/>
      <c r="E133" s="37"/>
    </row>
    <row r="134" spans="1:5" ht="9.75" customHeight="1" x14ac:dyDescent="0.25"/>
    <row r="135" spans="1:5" x14ac:dyDescent="0.25">
      <c r="E135" s="38"/>
    </row>
  </sheetData>
  <mergeCells count="78">
    <mergeCell ref="B13:C13"/>
    <mergeCell ref="A1:F1"/>
    <mergeCell ref="A3:E3"/>
    <mergeCell ref="B4:C4"/>
    <mergeCell ref="B5:C5"/>
    <mergeCell ref="B6:C6"/>
    <mergeCell ref="A7:E7"/>
    <mergeCell ref="B8:C8"/>
    <mergeCell ref="B9:C9"/>
    <mergeCell ref="B10:C10"/>
    <mergeCell ref="B11:C11"/>
    <mergeCell ref="B12:C12"/>
    <mergeCell ref="A25:C25"/>
    <mergeCell ref="D25:E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E24"/>
    <mergeCell ref="A37:E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A36:C36"/>
    <mergeCell ref="B39:E39"/>
    <mergeCell ref="C40:C45"/>
    <mergeCell ref="D40:D45"/>
    <mergeCell ref="E40:E47"/>
    <mergeCell ref="C46:C47"/>
    <mergeCell ref="D46:D47"/>
    <mergeCell ref="C62:C64"/>
    <mergeCell ref="D62:D66"/>
    <mergeCell ref="E62:E66"/>
    <mergeCell ref="B48:E48"/>
    <mergeCell ref="D49:D51"/>
    <mergeCell ref="E49:E51"/>
    <mergeCell ref="B52:E52"/>
    <mergeCell ref="E53:E55"/>
    <mergeCell ref="B56:E56"/>
    <mergeCell ref="C57:C58"/>
    <mergeCell ref="D57:D58"/>
    <mergeCell ref="E57:E58"/>
    <mergeCell ref="B59:E59"/>
    <mergeCell ref="B61:E61"/>
    <mergeCell ref="D69:D70"/>
    <mergeCell ref="E69:E70"/>
    <mergeCell ref="B71:E71"/>
    <mergeCell ref="D72:D80"/>
    <mergeCell ref="E72:E80"/>
    <mergeCell ref="A108:F108"/>
    <mergeCell ref="B2:C2"/>
    <mergeCell ref="D87:E87"/>
    <mergeCell ref="D88:E88"/>
    <mergeCell ref="A89:E89"/>
    <mergeCell ref="A96:E96"/>
    <mergeCell ref="A101:E101"/>
    <mergeCell ref="A106:F106"/>
    <mergeCell ref="B81:E81"/>
    <mergeCell ref="D82:D83"/>
    <mergeCell ref="E82:E83"/>
    <mergeCell ref="B84:E84"/>
    <mergeCell ref="D85:E85"/>
    <mergeCell ref="D86:E86"/>
    <mergeCell ref="B67:E67"/>
    <mergeCell ref="B68:E68"/>
  </mergeCells>
  <pageMargins left="0.7" right="0.7" top="0.75" bottom="0.75" header="0.3" footer="0.3"/>
  <pageSetup paperSize="9" scale="79" orientation="portrait" r:id="rId1"/>
  <rowBreaks count="2" manualBreakCount="2">
    <brk id="97" max="4" man="1"/>
    <brk id="106" max="4" man="1"/>
  </rowBreaks>
  <colBreaks count="1" manualBreakCount="1">
    <brk id="5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03444-04F2-42AE-AEA6-149EF03168F6}">
  <sheetPr>
    <tabColor rgb="FF00B050"/>
  </sheetPr>
  <dimension ref="A1:I135"/>
  <sheetViews>
    <sheetView topLeftCell="A64" zoomScale="110" zoomScaleNormal="110" workbookViewId="0">
      <selection activeCell="G73" sqref="G73"/>
    </sheetView>
  </sheetViews>
  <sheetFormatPr defaultRowHeight="12.75" x14ac:dyDescent="0.25"/>
  <cols>
    <col min="1" max="1" width="6.42578125" style="1" customWidth="1"/>
    <col min="2" max="2" width="46.7109375" style="1" customWidth="1"/>
    <col min="3" max="3" width="22.7109375" style="1" customWidth="1"/>
    <col min="4" max="4" width="19.42578125" style="1" customWidth="1"/>
    <col min="5" max="5" width="14.7109375" style="1" customWidth="1"/>
    <col min="6" max="6" width="12.28515625" style="6" customWidth="1"/>
    <col min="7" max="7" width="11.5703125" style="1" customWidth="1"/>
    <col min="8" max="8" width="8.7109375" style="1" bestFit="1" customWidth="1"/>
    <col min="9" max="16384" width="9.140625" style="1"/>
  </cols>
  <sheetData>
    <row r="1" spans="1:6" ht="29.25" customHeight="1" x14ac:dyDescent="0.25">
      <c r="A1" s="61" t="s">
        <v>124</v>
      </c>
      <c r="B1" s="107"/>
      <c r="C1" s="107"/>
      <c r="D1" s="107"/>
      <c r="E1" s="107"/>
      <c r="F1" s="107"/>
    </row>
    <row r="2" spans="1:6" x14ac:dyDescent="0.25">
      <c r="A2" s="51"/>
      <c r="B2" s="3" t="s">
        <v>167</v>
      </c>
      <c r="C2" s="55"/>
      <c r="D2" s="55"/>
      <c r="E2" s="55"/>
      <c r="F2" s="5">
        <v>531.79999999999995</v>
      </c>
    </row>
    <row r="3" spans="1:6" ht="12" customHeight="1" x14ac:dyDescent="0.25">
      <c r="A3" s="95" t="s">
        <v>0</v>
      </c>
      <c r="B3" s="96"/>
      <c r="C3" s="96"/>
      <c r="D3" s="96"/>
      <c r="E3" s="97"/>
    </row>
    <row r="4" spans="1:6" ht="12.6" customHeight="1" x14ac:dyDescent="0.25">
      <c r="A4" s="7">
        <v>1</v>
      </c>
      <c r="B4" s="100" t="s">
        <v>1</v>
      </c>
      <c r="C4" s="101"/>
      <c r="D4" s="8" t="s">
        <v>127</v>
      </c>
      <c r="E4" s="9"/>
    </row>
    <row r="5" spans="1:6" ht="11.25" customHeight="1" x14ac:dyDescent="0.25">
      <c r="A5" s="7">
        <v>2</v>
      </c>
      <c r="B5" s="100" t="s">
        <v>3</v>
      </c>
      <c r="C5" s="101"/>
      <c r="D5" s="8" t="s">
        <v>126</v>
      </c>
      <c r="E5" s="39" t="s">
        <v>129</v>
      </c>
    </row>
    <row r="6" spans="1:6" ht="9.75" customHeight="1" x14ac:dyDescent="0.25">
      <c r="A6" s="7">
        <v>3</v>
      </c>
      <c r="B6" s="100" t="s">
        <v>4</v>
      </c>
      <c r="C6" s="101"/>
      <c r="D6" s="8" t="s">
        <v>128</v>
      </c>
      <c r="E6" s="9" t="s">
        <v>2</v>
      </c>
    </row>
    <row r="7" spans="1:6" ht="19.5" customHeight="1" x14ac:dyDescent="0.25">
      <c r="A7" s="95" t="s">
        <v>5</v>
      </c>
      <c r="B7" s="96"/>
      <c r="C7" s="96"/>
      <c r="D7" s="96"/>
      <c r="E7" s="97"/>
    </row>
    <row r="8" spans="1:6" ht="9.75" customHeight="1" x14ac:dyDescent="0.25">
      <c r="A8" s="7">
        <v>4</v>
      </c>
      <c r="B8" s="100" t="s">
        <v>6</v>
      </c>
      <c r="C8" s="101"/>
      <c r="D8" s="10">
        <v>0</v>
      </c>
      <c r="E8" s="11" t="s">
        <v>7</v>
      </c>
    </row>
    <row r="9" spans="1:6" ht="9.75" customHeight="1" x14ac:dyDescent="0.25">
      <c r="A9" s="7">
        <v>5</v>
      </c>
      <c r="B9" s="100" t="s">
        <v>8</v>
      </c>
      <c r="C9" s="101"/>
      <c r="D9" s="10">
        <v>0</v>
      </c>
      <c r="E9" s="12" t="s">
        <v>9</v>
      </c>
    </row>
    <row r="10" spans="1:6" ht="9.75" customHeight="1" x14ac:dyDescent="0.25">
      <c r="A10" s="7">
        <v>6</v>
      </c>
      <c r="B10" s="100" t="s">
        <v>10</v>
      </c>
      <c r="C10" s="101"/>
      <c r="D10" s="13">
        <v>-590.70000000000005</v>
      </c>
      <c r="E10" s="12" t="s">
        <v>9</v>
      </c>
    </row>
    <row r="11" spans="1:6" ht="9.75" customHeight="1" x14ac:dyDescent="0.25">
      <c r="A11" s="14">
        <v>7</v>
      </c>
      <c r="B11" s="92" t="s">
        <v>11</v>
      </c>
      <c r="C11" s="94"/>
      <c r="D11" s="15">
        <v>69200.41</v>
      </c>
      <c r="E11" s="9" t="s">
        <v>12</v>
      </c>
    </row>
    <row r="12" spans="1:6" ht="9.75" customHeight="1" x14ac:dyDescent="0.25">
      <c r="A12" s="7">
        <v>9</v>
      </c>
      <c r="B12" s="100" t="s">
        <v>132</v>
      </c>
      <c r="C12" s="101"/>
      <c r="D12" s="16">
        <f>D11-D13</f>
        <v>59512.352599999998</v>
      </c>
      <c r="E12" s="12" t="s">
        <v>9</v>
      </c>
    </row>
    <row r="13" spans="1:6" ht="9.75" customHeight="1" x14ac:dyDescent="0.25">
      <c r="A13" s="7">
        <v>10</v>
      </c>
      <c r="B13" s="100" t="s">
        <v>13</v>
      </c>
      <c r="C13" s="101"/>
      <c r="D13" s="16">
        <f>D11*14%</f>
        <v>9688.0574000000015</v>
      </c>
      <c r="E13" s="12" t="s">
        <v>9</v>
      </c>
    </row>
    <row r="14" spans="1:6" ht="9.75" customHeight="1" x14ac:dyDescent="0.25">
      <c r="A14" s="14">
        <v>11</v>
      </c>
      <c r="B14" s="92" t="s">
        <v>14</v>
      </c>
      <c r="C14" s="94"/>
      <c r="D14" s="15">
        <v>68831.48</v>
      </c>
      <c r="E14" s="9" t="s">
        <v>12</v>
      </c>
    </row>
    <row r="15" spans="1:6" ht="9.75" customHeight="1" x14ac:dyDescent="0.25">
      <c r="A15" s="7">
        <v>12</v>
      </c>
      <c r="B15" s="100" t="s">
        <v>15</v>
      </c>
      <c r="C15" s="101"/>
      <c r="D15" s="17">
        <f>D14</f>
        <v>68831.48</v>
      </c>
      <c r="E15" s="12" t="s">
        <v>9</v>
      </c>
    </row>
    <row r="16" spans="1:6" ht="9.75" customHeight="1" x14ac:dyDescent="0.25">
      <c r="A16" s="7">
        <v>13</v>
      </c>
      <c r="B16" s="100" t="s">
        <v>16</v>
      </c>
      <c r="C16" s="101"/>
      <c r="D16" s="10">
        <v>0</v>
      </c>
      <c r="E16" s="12" t="s">
        <v>9</v>
      </c>
    </row>
    <row r="17" spans="1:9" ht="9.75" customHeight="1" x14ac:dyDescent="0.25">
      <c r="A17" s="7">
        <v>14</v>
      </c>
      <c r="B17" s="100" t="s">
        <v>17</v>
      </c>
      <c r="C17" s="101"/>
      <c r="D17" s="10">
        <v>0</v>
      </c>
      <c r="E17" s="12" t="s">
        <v>9</v>
      </c>
    </row>
    <row r="18" spans="1:9" ht="9.75" customHeight="1" x14ac:dyDescent="0.25">
      <c r="A18" s="7">
        <v>15</v>
      </c>
      <c r="B18" s="100" t="s">
        <v>18</v>
      </c>
      <c r="C18" s="101"/>
      <c r="D18" s="10">
        <v>0</v>
      </c>
      <c r="E18" s="12" t="s">
        <v>9</v>
      </c>
    </row>
    <row r="19" spans="1:9" ht="9.75" customHeight="1" x14ac:dyDescent="0.25">
      <c r="A19" s="7">
        <v>16</v>
      </c>
      <c r="B19" s="100" t="s">
        <v>19</v>
      </c>
      <c r="C19" s="101"/>
      <c r="D19" s="10">
        <v>0</v>
      </c>
      <c r="E19" s="12" t="s">
        <v>9</v>
      </c>
    </row>
    <row r="20" spans="1:9" ht="9.75" customHeight="1" x14ac:dyDescent="0.25">
      <c r="A20" s="14">
        <v>17</v>
      </c>
      <c r="B20" s="92" t="s">
        <v>20</v>
      </c>
      <c r="C20" s="94"/>
      <c r="D20" s="18">
        <f>D10+D11-D15</f>
        <v>-221.76999999998952</v>
      </c>
      <c r="E20" s="9" t="s">
        <v>12</v>
      </c>
    </row>
    <row r="21" spans="1:9" ht="9.75" customHeight="1" x14ac:dyDescent="0.25">
      <c r="A21" s="7">
        <v>18</v>
      </c>
      <c r="B21" s="100" t="s">
        <v>21</v>
      </c>
      <c r="C21" s="101"/>
      <c r="D21" s="12" t="s">
        <v>22</v>
      </c>
      <c r="E21" s="12" t="s">
        <v>9</v>
      </c>
    </row>
    <row r="22" spans="1:9" ht="9.75" customHeight="1" x14ac:dyDescent="0.25">
      <c r="A22" s="7">
        <v>19</v>
      </c>
      <c r="B22" s="100" t="s">
        <v>23</v>
      </c>
      <c r="C22" s="101"/>
      <c r="D22" s="12" t="s">
        <v>22</v>
      </c>
      <c r="E22" s="12" t="s">
        <v>9</v>
      </c>
    </row>
    <row r="23" spans="1:9" ht="13.7" customHeight="1" x14ac:dyDescent="0.25">
      <c r="A23" s="7">
        <v>20</v>
      </c>
      <c r="B23" s="100" t="s">
        <v>24</v>
      </c>
      <c r="C23" s="101"/>
      <c r="D23" s="17">
        <f>D20</f>
        <v>-221.76999999998952</v>
      </c>
      <c r="E23" s="12" t="s">
        <v>9</v>
      </c>
      <c r="H23" s="6"/>
    </row>
    <row r="24" spans="1:9" ht="12" customHeight="1" x14ac:dyDescent="0.25">
      <c r="A24" s="95" t="s">
        <v>25</v>
      </c>
      <c r="B24" s="96"/>
      <c r="C24" s="96"/>
      <c r="D24" s="96"/>
      <c r="E24" s="97"/>
      <c r="I24" s="1" t="s">
        <v>145</v>
      </c>
    </row>
    <row r="25" spans="1:9" ht="19.5" customHeight="1" x14ac:dyDescent="0.25">
      <c r="A25" s="90" t="s">
        <v>26</v>
      </c>
      <c r="B25" s="102"/>
      <c r="C25" s="91"/>
      <c r="D25" s="103" t="s">
        <v>27</v>
      </c>
      <c r="E25" s="104"/>
    </row>
    <row r="26" spans="1:9" ht="21.75" customHeight="1" x14ac:dyDescent="0.25">
      <c r="A26" s="19">
        <v>21</v>
      </c>
      <c r="B26" s="90" t="s">
        <v>28</v>
      </c>
      <c r="C26" s="98"/>
      <c r="D26" s="20">
        <f>D12*46.2%+3925.76</f>
        <v>31420.466901200001</v>
      </c>
      <c r="E26" s="21" t="s">
        <v>29</v>
      </c>
    </row>
    <row r="27" spans="1:9" ht="15.75" customHeight="1" x14ac:dyDescent="0.25">
      <c r="A27" s="19">
        <v>22</v>
      </c>
      <c r="B27" s="90" t="s">
        <v>130</v>
      </c>
      <c r="C27" s="91"/>
      <c r="D27" s="15">
        <f>D13</f>
        <v>9688.0574000000015</v>
      </c>
      <c r="E27" s="21" t="s">
        <v>29</v>
      </c>
    </row>
    <row r="28" spans="1:9" ht="12" customHeight="1" x14ac:dyDescent="0.25">
      <c r="A28" s="19">
        <v>23</v>
      </c>
      <c r="B28" s="90" t="s">
        <v>30</v>
      </c>
      <c r="C28" s="91"/>
      <c r="D28" s="16">
        <f>D27*34%</f>
        <v>3293.9395160000008</v>
      </c>
      <c r="E28" s="21" t="s">
        <v>29</v>
      </c>
      <c r="H28" s="1" t="s">
        <v>155</v>
      </c>
    </row>
    <row r="29" spans="1:9" ht="12" customHeight="1" x14ac:dyDescent="0.25">
      <c r="A29" s="19">
        <v>24</v>
      </c>
      <c r="B29" s="90" t="s">
        <v>31</v>
      </c>
      <c r="C29" s="91"/>
      <c r="D29" s="16">
        <f>D27*33%</f>
        <v>3197.0589420000006</v>
      </c>
      <c r="E29" s="21" t="s">
        <v>29</v>
      </c>
    </row>
    <row r="30" spans="1:9" ht="13.35" customHeight="1" x14ac:dyDescent="0.25">
      <c r="A30" s="19">
        <v>25</v>
      </c>
      <c r="B30" s="90" t="s">
        <v>32</v>
      </c>
      <c r="C30" s="91"/>
      <c r="D30" s="16">
        <f>D27*33%</f>
        <v>3197.0589420000006</v>
      </c>
      <c r="E30" s="21" t="s">
        <v>29</v>
      </c>
    </row>
    <row r="31" spans="1:9" ht="19.5" customHeight="1" x14ac:dyDescent="0.25">
      <c r="A31" s="19">
        <v>26</v>
      </c>
      <c r="B31" s="99" t="s">
        <v>33</v>
      </c>
      <c r="C31" s="98"/>
      <c r="D31" s="16">
        <f>D12*14%</f>
        <v>8331.7293640000007</v>
      </c>
      <c r="E31" s="21" t="s">
        <v>29</v>
      </c>
    </row>
    <row r="32" spans="1:9" ht="14.45" customHeight="1" x14ac:dyDescent="0.25">
      <c r="A32" s="19">
        <v>27</v>
      </c>
      <c r="B32" s="90" t="s">
        <v>34</v>
      </c>
      <c r="C32" s="91"/>
      <c r="D32" s="16">
        <f>D12*21%</f>
        <v>12497.594045999998</v>
      </c>
      <c r="E32" s="21" t="s">
        <v>29</v>
      </c>
    </row>
    <row r="33" spans="1:8" ht="17.850000000000001" customHeight="1" x14ac:dyDescent="0.25">
      <c r="A33" s="19">
        <v>28</v>
      </c>
      <c r="B33" s="90" t="s">
        <v>35</v>
      </c>
      <c r="C33" s="91"/>
      <c r="D33" s="16">
        <f>D12*10%</f>
        <v>5951.2352600000004</v>
      </c>
      <c r="E33" s="21" t="s">
        <v>29</v>
      </c>
      <c r="H33" s="1" t="s">
        <v>155</v>
      </c>
    </row>
    <row r="34" spans="1:8" ht="15.75" customHeight="1" x14ac:dyDescent="0.25">
      <c r="A34" s="19">
        <v>31</v>
      </c>
      <c r="B34" s="90" t="s">
        <v>131</v>
      </c>
      <c r="C34" s="91"/>
      <c r="D34" s="16">
        <v>835.23</v>
      </c>
      <c r="E34" s="21" t="s">
        <v>29</v>
      </c>
    </row>
    <row r="35" spans="1:8" ht="15.75" customHeight="1" x14ac:dyDescent="0.25">
      <c r="A35" s="19">
        <v>32</v>
      </c>
      <c r="B35" s="90" t="s">
        <v>36</v>
      </c>
      <c r="C35" s="91"/>
      <c r="D35" s="16">
        <f>D12*0.8%</f>
        <v>476.0988208</v>
      </c>
      <c r="E35" s="21" t="s">
        <v>29</v>
      </c>
    </row>
    <row r="36" spans="1:8" ht="15" customHeight="1" x14ac:dyDescent="0.25">
      <c r="A36" s="92" t="s">
        <v>37</v>
      </c>
      <c r="B36" s="93"/>
      <c r="C36" s="94"/>
      <c r="D36" s="22">
        <f>D35+D34+D33+D32+D31+D27+D26</f>
        <v>69200.411791999999</v>
      </c>
      <c r="E36" s="23" t="s">
        <v>29</v>
      </c>
      <c r="G36" s="6"/>
    </row>
    <row r="37" spans="1:8" ht="17.100000000000001" customHeight="1" x14ac:dyDescent="0.25">
      <c r="A37" s="95" t="s">
        <v>38</v>
      </c>
      <c r="B37" s="96"/>
      <c r="C37" s="96"/>
      <c r="D37" s="96"/>
      <c r="E37" s="97"/>
    </row>
    <row r="38" spans="1:8" ht="39.75" customHeight="1" x14ac:dyDescent="0.25">
      <c r="A38" s="24"/>
      <c r="B38" s="25" t="s">
        <v>39</v>
      </c>
      <c r="C38" s="25" t="s">
        <v>40</v>
      </c>
      <c r="D38" s="25" t="s">
        <v>41</v>
      </c>
      <c r="E38" s="24" t="s">
        <v>42</v>
      </c>
    </row>
    <row r="39" spans="1:8" ht="22.7" customHeight="1" x14ac:dyDescent="0.25">
      <c r="A39" s="26">
        <v>25</v>
      </c>
      <c r="B39" s="80" t="s">
        <v>43</v>
      </c>
      <c r="C39" s="74"/>
      <c r="D39" s="74"/>
      <c r="E39" s="75"/>
    </row>
    <row r="40" spans="1:8" ht="41.1" customHeight="1" x14ac:dyDescent="0.25">
      <c r="A40" s="24"/>
      <c r="B40" s="11" t="s">
        <v>44</v>
      </c>
      <c r="C40" s="81" t="s">
        <v>45</v>
      </c>
      <c r="D40" s="81" t="s">
        <v>46</v>
      </c>
      <c r="E40" s="83">
        <f>D26/F2</f>
        <v>59.083239754042879</v>
      </c>
    </row>
    <row r="41" spans="1:8" ht="34.700000000000003" customHeight="1" x14ac:dyDescent="0.25">
      <c r="A41" s="24"/>
      <c r="B41" s="11" t="s">
        <v>47</v>
      </c>
      <c r="C41" s="85"/>
      <c r="D41" s="85"/>
      <c r="E41" s="87"/>
    </row>
    <row r="42" spans="1:8" ht="19.5" customHeight="1" x14ac:dyDescent="0.25">
      <c r="A42" s="24"/>
      <c r="B42" s="24" t="s">
        <v>48</v>
      </c>
      <c r="C42" s="85"/>
      <c r="D42" s="85"/>
      <c r="E42" s="87"/>
    </row>
    <row r="43" spans="1:8" ht="37.700000000000003" customHeight="1" x14ac:dyDescent="0.25">
      <c r="A43" s="24"/>
      <c r="B43" s="11" t="s">
        <v>49</v>
      </c>
      <c r="C43" s="85"/>
      <c r="D43" s="85"/>
      <c r="E43" s="87"/>
    </row>
    <row r="44" spans="1:8" ht="27.75" customHeight="1" x14ac:dyDescent="0.25">
      <c r="A44" s="24"/>
      <c r="B44" s="24" t="s">
        <v>50</v>
      </c>
      <c r="C44" s="85"/>
      <c r="D44" s="85"/>
      <c r="E44" s="87"/>
    </row>
    <row r="45" spans="1:8" ht="20.25" customHeight="1" x14ac:dyDescent="0.25">
      <c r="A45" s="24"/>
      <c r="B45" s="24" t="s">
        <v>51</v>
      </c>
      <c r="C45" s="85"/>
      <c r="D45" s="85"/>
      <c r="E45" s="87"/>
    </row>
    <row r="46" spans="1:8" ht="25.35" customHeight="1" x14ac:dyDescent="0.25">
      <c r="A46" s="24"/>
      <c r="B46" s="11" t="s">
        <v>52</v>
      </c>
      <c r="C46" s="88"/>
      <c r="D46" s="88"/>
      <c r="E46" s="87"/>
    </row>
    <row r="47" spans="1:8" ht="26.45" customHeight="1" x14ac:dyDescent="0.25">
      <c r="A47" s="24"/>
      <c r="B47" s="11" t="s">
        <v>53</v>
      </c>
      <c r="C47" s="89"/>
      <c r="D47" s="89"/>
      <c r="E47" s="84"/>
    </row>
    <row r="48" spans="1:8" ht="18.2" customHeight="1" x14ac:dyDescent="0.25">
      <c r="A48" s="26">
        <v>26</v>
      </c>
      <c r="B48" s="80" t="s">
        <v>54</v>
      </c>
      <c r="C48" s="74"/>
      <c r="D48" s="74"/>
      <c r="E48" s="75"/>
    </row>
    <row r="49" spans="1:5" ht="19.5" customHeight="1" x14ac:dyDescent="0.25">
      <c r="A49" s="24"/>
      <c r="B49" s="24" t="s">
        <v>55</v>
      </c>
      <c r="C49" s="11" t="s">
        <v>45</v>
      </c>
      <c r="D49" s="81" t="s">
        <v>46</v>
      </c>
      <c r="E49" s="83">
        <f>D27/F2</f>
        <v>18.217482888303877</v>
      </c>
    </row>
    <row r="50" spans="1:5" ht="30.75" customHeight="1" x14ac:dyDescent="0.25">
      <c r="A50" s="24"/>
      <c r="B50" s="11" t="s">
        <v>56</v>
      </c>
      <c r="C50" s="11" t="s">
        <v>57</v>
      </c>
      <c r="D50" s="85"/>
      <c r="E50" s="87"/>
    </row>
    <row r="51" spans="1:5" ht="17.100000000000001" customHeight="1" x14ac:dyDescent="0.25">
      <c r="A51" s="24"/>
      <c r="B51" s="11" t="s">
        <v>58</v>
      </c>
      <c r="C51" s="11" t="s">
        <v>45</v>
      </c>
      <c r="D51" s="82"/>
      <c r="E51" s="84"/>
    </row>
    <row r="52" spans="1:5" ht="14.45" customHeight="1" x14ac:dyDescent="0.25">
      <c r="A52" s="26">
        <v>27</v>
      </c>
      <c r="B52" s="80" t="s">
        <v>59</v>
      </c>
      <c r="C52" s="74"/>
      <c r="D52" s="74"/>
      <c r="E52" s="75"/>
    </row>
    <row r="53" spans="1:5" ht="20.25" customHeight="1" x14ac:dyDescent="0.25">
      <c r="A53" s="24"/>
      <c r="B53" s="11" t="s">
        <v>60</v>
      </c>
      <c r="C53" s="11" t="s">
        <v>61</v>
      </c>
      <c r="D53" s="11" t="s">
        <v>46</v>
      </c>
      <c r="E53" s="83">
        <f>D28/F2</f>
        <v>6.1939441820233192</v>
      </c>
    </row>
    <row r="54" spans="1:5" ht="20.25" customHeight="1" x14ac:dyDescent="0.25">
      <c r="A54" s="24"/>
      <c r="B54" s="11" t="s">
        <v>62</v>
      </c>
      <c r="C54" s="11" t="s">
        <v>61</v>
      </c>
      <c r="D54" s="11" t="s">
        <v>46</v>
      </c>
      <c r="E54" s="87"/>
    </row>
    <row r="55" spans="1:5" ht="20.25" customHeight="1" x14ac:dyDescent="0.25">
      <c r="A55" s="24"/>
      <c r="B55" s="24" t="s">
        <v>63</v>
      </c>
      <c r="C55" s="11" t="s">
        <v>61</v>
      </c>
      <c r="D55" s="11" t="s">
        <v>46</v>
      </c>
      <c r="E55" s="84"/>
    </row>
    <row r="56" spans="1:5" ht="13.35" customHeight="1" x14ac:dyDescent="0.25">
      <c r="A56" s="26">
        <v>28</v>
      </c>
      <c r="B56" s="80" t="s">
        <v>64</v>
      </c>
      <c r="C56" s="74"/>
      <c r="D56" s="74"/>
      <c r="E56" s="75"/>
    </row>
    <row r="57" spans="1:5" ht="21.6" customHeight="1" x14ac:dyDescent="0.25">
      <c r="A57" s="24"/>
      <c r="B57" s="11" t="s">
        <v>65</v>
      </c>
      <c r="C57" s="81" t="s">
        <v>66</v>
      </c>
      <c r="D57" s="81" t="s">
        <v>46</v>
      </c>
      <c r="E57" s="83">
        <f>D29/F2</f>
        <v>6.0117693531402798</v>
      </c>
    </row>
    <row r="58" spans="1:5" ht="21.6" customHeight="1" x14ac:dyDescent="0.25">
      <c r="A58" s="24"/>
      <c r="B58" s="11" t="s">
        <v>67</v>
      </c>
      <c r="C58" s="82"/>
      <c r="D58" s="82"/>
      <c r="E58" s="84"/>
    </row>
    <row r="59" spans="1:5" ht="15" customHeight="1" x14ac:dyDescent="0.25">
      <c r="A59" s="27">
        <v>29</v>
      </c>
      <c r="B59" s="80" t="s">
        <v>68</v>
      </c>
      <c r="C59" s="74"/>
      <c r="D59" s="74"/>
      <c r="E59" s="75"/>
    </row>
    <row r="60" spans="1:5" ht="36.6" customHeight="1" x14ac:dyDescent="0.25">
      <c r="A60" s="24"/>
      <c r="B60" s="11" t="s">
        <v>69</v>
      </c>
      <c r="C60" s="11" t="s">
        <v>70</v>
      </c>
      <c r="D60" s="11" t="s">
        <v>46</v>
      </c>
      <c r="E60" s="28">
        <f>D30/F2</f>
        <v>6.0117693531402798</v>
      </c>
    </row>
    <row r="61" spans="1:5" ht="16.5" customHeight="1" x14ac:dyDescent="0.25">
      <c r="A61" s="27">
        <v>30</v>
      </c>
      <c r="B61" s="80" t="s">
        <v>71</v>
      </c>
      <c r="C61" s="74"/>
      <c r="D61" s="74"/>
      <c r="E61" s="75"/>
    </row>
    <row r="62" spans="1:5" ht="30.75" customHeight="1" x14ac:dyDescent="0.25">
      <c r="A62" s="24"/>
      <c r="B62" s="11" t="s">
        <v>72</v>
      </c>
      <c r="C62" s="81" t="s">
        <v>73</v>
      </c>
      <c r="D62" s="81" t="s">
        <v>74</v>
      </c>
      <c r="E62" s="83">
        <f>D31/F2</f>
        <v>15.667035283941335</v>
      </c>
    </row>
    <row r="63" spans="1:5" ht="22.7" customHeight="1" x14ac:dyDescent="0.25">
      <c r="A63" s="24"/>
      <c r="B63" s="11" t="s">
        <v>75</v>
      </c>
      <c r="C63" s="85"/>
      <c r="D63" s="85"/>
      <c r="E63" s="87"/>
    </row>
    <row r="64" spans="1:5" ht="22.7" customHeight="1" x14ac:dyDescent="0.25">
      <c r="A64" s="24"/>
      <c r="B64" s="11" t="s">
        <v>76</v>
      </c>
      <c r="C64" s="82"/>
      <c r="D64" s="85"/>
      <c r="E64" s="87"/>
    </row>
    <row r="65" spans="1:5" ht="22.7" customHeight="1" x14ac:dyDescent="0.25">
      <c r="A65" s="24"/>
      <c r="B65" s="11" t="s">
        <v>77</v>
      </c>
      <c r="C65" s="25" t="s">
        <v>78</v>
      </c>
      <c r="D65" s="85"/>
      <c r="E65" s="87"/>
    </row>
    <row r="66" spans="1:5" ht="29.45" customHeight="1" x14ac:dyDescent="0.25">
      <c r="A66" s="24"/>
      <c r="B66" s="11" t="s">
        <v>72</v>
      </c>
      <c r="C66" s="29" t="s">
        <v>79</v>
      </c>
      <c r="D66" s="82"/>
      <c r="E66" s="84"/>
    </row>
    <row r="67" spans="1:5" ht="16.5" customHeight="1" x14ac:dyDescent="0.25">
      <c r="A67" s="27">
        <v>31</v>
      </c>
      <c r="B67" s="80" t="s">
        <v>71</v>
      </c>
      <c r="C67" s="74"/>
      <c r="D67" s="74"/>
      <c r="E67" s="75"/>
    </row>
    <row r="68" spans="1:5" ht="17.100000000000001" customHeight="1" x14ac:dyDescent="0.25">
      <c r="A68" s="26">
        <v>31</v>
      </c>
      <c r="B68" s="80" t="s">
        <v>80</v>
      </c>
      <c r="C68" s="74"/>
      <c r="D68" s="74"/>
      <c r="E68" s="75"/>
    </row>
    <row r="69" spans="1:5" ht="15" customHeight="1" x14ac:dyDescent="0.25">
      <c r="A69" s="24"/>
      <c r="B69" s="11" t="s">
        <v>81</v>
      </c>
      <c r="C69" s="40" t="s">
        <v>147</v>
      </c>
      <c r="D69" s="81" t="s">
        <v>46</v>
      </c>
      <c r="E69" s="83">
        <f>D35/F2</f>
        <v>0.89525915908236187</v>
      </c>
    </row>
    <row r="70" spans="1:5" ht="16.5" customHeight="1" x14ac:dyDescent="0.25">
      <c r="A70" s="24"/>
      <c r="B70" s="11" t="s">
        <v>83</v>
      </c>
      <c r="C70" s="11" t="s">
        <v>146</v>
      </c>
      <c r="D70" s="82"/>
      <c r="E70" s="84"/>
    </row>
    <row r="71" spans="1:5" ht="16.5" customHeight="1" x14ac:dyDescent="0.25">
      <c r="A71" s="26">
        <v>32</v>
      </c>
      <c r="B71" s="80" t="s">
        <v>84</v>
      </c>
      <c r="C71" s="74"/>
      <c r="D71" s="74"/>
      <c r="E71" s="75"/>
    </row>
    <row r="72" spans="1:5" ht="22.7" customHeight="1" x14ac:dyDescent="0.25">
      <c r="A72" s="24"/>
      <c r="B72" s="11" t="s">
        <v>85</v>
      </c>
      <c r="C72" s="25" t="s">
        <v>86</v>
      </c>
      <c r="D72" s="81" t="s">
        <v>46</v>
      </c>
      <c r="E72" s="78">
        <f>D32/F2</f>
        <v>23.500552925911997</v>
      </c>
    </row>
    <row r="73" spans="1:5" ht="14.45" customHeight="1" x14ac:dyDescent="0.25">
      <c r="A73" s="24"/>
      <c r="B73" s="11" t="s">
        <v>87</v>
      </c>
      <c r="C73" s="25" t="s">
        <v>86</v>
      </c>
      <c r="D73" s="85"/>
      <c r="E73" s="79"/>
    </row>
    <row r="74" spans="1:5" ht="16.5" customHeight="1" x14ac:dyDescent="0.25">
      <c r="A74" s="24"/>
      <c r="B74" s="11" t="s">
        <v>88</v>
      </c>
      <c r="C74" s="25" t="s">
        <v>86</v>
      </c>
      <c r="D74" s="85"/>
      <c r="E74" s="79"/>
    </row>
    <row r="75" spans="1:5" ht="11.25" customHeight="1" x14ac:dyDescent="0.25">
      <c r="A75" s="24"/>
      <c r="B75" s="11" t="s">
        <v>89</v>
      </c>
      <c r="C75" s="25" t="s">
        <v>86</v>
      </c>
      <c r="D75" s="85"/>
      <c r="E75" s="79"/>
    </row>
    <row r="76" spans="1:5" ht="21.95" customHeight="1" x14ac:dyDescent="0.25">
      <c r="A76" s="24"/>
      <c r="B76" s="11" t="s">
        <v>90</v>
      </c>
      <c r="C76" s="25" t="s">
        <v>86</v>
      </c>
      <c r="D76" s="85"/>
      <c r="E76" s="79"/>
    </row>
    <row r="77" spans="1:5" ht="29.45" customHeight="1" x14ac:dyDescent="0.25">
      <c r="A77" s="24"/>
      <c r="B77" s="11" t="s">
        <v>91</v>
      </c>
      <c r="C77" s="25" t="s">
        <v>86</v>
      </c>
      <c r="D77" s="85"/>
      <c r="E77" s="79"/>
    </row>
    <row r="78" spans="1:5" ht="20.25" customHeight="1" x14ac:dyDescent="0.25">
      <c r="A78" s="24"/>
      <c r="B78" s="11" t="s">
        <v>92</v>
      </c>
      <c r="C78" s="25" t="s">
        <v>86</v>
      </c>
      <c r="D78" s="85"/>
      <c r="E78" s="79"/>
    </row>
    <row r="79" spans="1:5" ht="20.25" customHeight="1" x14ac:dyDescent="0.25">
      <c r="A79" s="24"/>
      <c r="B79" s="24" t="s">
        <v>93</v>
      </c>
      <c r="C79" s="25" t="s">
        <v>86</v>
      </c>
      <c r="D79" s="85"/>
      <c r="E79" s="79"/>
    </row>
    <row r="80" spans="1:5" ht="15" customHeight="1" x14ac:dyDescent="0.25">
      <c r="A80" s="24"/>
      <c r="B80" s="11" t="s">
        <v>94</v>
      </c>
      <c r="C80" s="25" t="s">
        <v>95</v>
      </c>
      <c r="D80" s="82"/>
      <c r="E80" s="86"/>
    </row>
    <row r="81" spans="1:5" ht="12.6" customHeight="1" x14ac:dyDescent="0.25">
      <c r="A81" s="26">
        <v>37</v>
      </c>
      <c r="B81" s="73" t="s">
        <v>133</v>
      </c>
      <c r="C81" s="74"/>
      <c r="D81" s="74"/>
      <c r="E81" s="75"/>
    </row>
    <row r="82" spans="1:5" ht="37.700000000000003" customHeight="1" x14ac:dyDescent="0.25">
      <c r="A82" s="24"/>
      <c r="B82" s="11" t="s">
        <v>134</v>
      </c>
      <c r="C82" s="25" t="s">
        <v>97</v>
      </c>
      <c r="D82" s="76" t="s">
        <v>96</v>
      </c>
      <c r="E82" s="78">
        <f>D34/F2</f>
        <v>1.5705716434749908</v>
      </c>
    </row>
    <row r="83" spans="1:5" ht="23.25" customHeight="1" x14ac:dyDescent="0.25">
      <c r="A83" s="24"/>
      <c r="B83" s="40" t="s">
        <v>134</v>
      </c>
      <c r="C83" s="25" t="s">
        <v>98</v>
      </c>
      <c r="D83" s="77"/>
      <c r="E83" s="79"/>
    </row>
    <row r="84" spans="1:5" ht="9.75" customHeight="1" x14ac:dyDescent="0.25">
      <c r="A84" s="26">
        <v>38</v>
      </c>
      <c r="B84" s="80" t="s">
        <v>99</v>
      </c>
      <c r="C84" s="74"/>
      <c r="D84" s="74"/>
      <c r="E84" s="75"/>
    </row>
    <row r="85" spans="1:5" ht="14.25" customHeight="1" x14ac:dyDescent="0.25">
      <c r="A85" s="24"/>
      <c r="B85" s="11" t="s">
        <v>100</v>
      </c>
      <c r="C85" s="11" t="s">
        <v>101</v>
      </c>
      <c r="D85" s="65">
        <v>0</v>
      </c>
      <c r="E85" s="66"/>
    </row>
    <row r="86" spans="1:5" ht="14.25" customHeight="1" x14ac:dyDescent="0.25">
      <c r="A86" s="24"/>
      <c r="B86" s="11" t="s">
        <v>102</v>
      </c>
      <c r="C86" s="11" t="s">
        <v>101</v>
      </c>
      <c r="D86" s="65">
        <v>0</v>
      </c>
      <c r="E86" s="66"/>
    </row>
    <row r="87" spans="1:5" ht="14.25" customHeight="1" x14ac:dyDescent="0.25">
      <c r="A87" s="24"/>
      <c r="B87" s="11" t="s">
        <v>103</v>
      </c>
      <c r="C87" s="11" t="s">
        <v>101</v>
      </c>
      <c r="D87" s="65">
        <v>0</v>
      </c>
      <c r="E87" s="66"/>
    </row>
    <row r="88" spans="1:5" ht="14.25" customHeight="1" x14ac:dyDescent="0.25">
      <c r="A88" s="54"/>
      <c r="B88" s="11" t="s">
        <v>104</v>
      </c>
      <c r="C88" s="11" t="s">
        <v>7</v>
      </c>
      <c r="D88" s="65">
        <v>0</v>
      </c>
      <c r="E88" s="66"/>
    </row>
    <row r="89" spans="1:5" ht="16.5" customHeight="1" x14ac:dyDescent="0.25">
      <c r="A89" s="67" t="s">
        <v>105</v>
      </c>
      <c r="B89" s="68"/>
      <c r="C89" s="68"/>
      <c r="D89" s="68"/>
      <c r="E89" s="69"/>
    </row>
    <row r="90" spans="1:5" ht="16.5" customHeight="1" x14ac:dyDescent="0.25">
      <c r="A90" s="31">
        <v>1</v>
      </c>
      <c r="B90" s="21" t="s">
        <v>106</v>
      </c>
      <c r="C90" s="21" t="s">
        <v>107</v>
      </c>
      <c r="D90" s="52">
        <v>0</v>
      </c>
      <c r="E90" s="33"/>
    </row>
    <row r="91" spans="1:5" ht="16.5" customHeight="1" x14ac:dyDescent="0.25">
      <c r="A91" s="31">
        <v>2</v>
      </c>
      <c r="B91" s="21" t="s">
        <v>108</v>
      </c>
      <c r="C91" s="21" t="s">
        <v>107</v>
      </c>
      <c r="D91" s="52">
        <v>0</v>
      </c>
      <c r="E91" s="33"/>
    </row>
    <row r="92" spans="1:5" ht="16.5" customHeight="1" x14ac:dyDescent="0.25">
      <c r="A92" s="31">
        <v>3</v>
      </c>
      <c r="B92" s="21" t="s">
        <v>109</v>
      </c>
      <c r="C92" s="21" t="s">
        <v>107</v>
      </c>
      <c r="D92" s="34"/>
      <c r="E92" s="33"/>
    </row>
    <row r="93" spans="1:5" ht="16.5" customHeight="1" x14ac:dyDescent="0.25">
      <c r="A93" s="31">
        <v>4</v>
      </c>
      <c r="B93" s="21" t="s">
        <v>110</v>
      </c>
      <c r="C93" s="21" t="s">
        <v>107</v>
      </c>
      <c r="D93" s="52" t="s">
        <v>111</v>
      </c>
      <c r="E93" s="33"/>
    </row>
    <row r="94" spans="1:5" ht="16.5" customHeight="1" x14ac:dyDescent="0.25">
      <c r="A94" s="31">
        <v>5</v>
      </c>
      <c r="B94" s="21" t="s">
        <v>112</v>
      </c>
      <c r="C94" s="21" t="s">
        <v>107</v>
      </c>
      <c r="D94" s="52" t="s">
        <v>111</v>
      </c>
      <c r="E94" s="33"/>
    </row>
    <row r="95" spans="1:5" ht="16.5" customHeight="1" x14ac:dyDescent="0.25">
      <c r="A95" s="31">
        <v>6</v>
      </c>
      <c r="B95" s="21" t="s">
        <v>113</v>
      </c>
      <c r="C95" s="21" t="s">
        <v>107</v>
      </c>
      <c r="D95" s="34"/>
      <c r="E95" s="33"/>
    </row>
    <row r="96" spans="1:5" ht="16.5" customHeight="1" x14ac:dyDescent="0.25">
      <c r="A96" s="67" t="s">
        <v>114</v>
      </c>
      <c r="B96" s="68"/>
      <c r="C96" s="68"/>
      <c r="D96" s="68"/>
      <c r="E96" s="69"/>
    </row>
    <row r="97" spans="1:6" ht="16.5" customHeight="1" x14ac:dyDescent="0.25">
      <c r="A97" s="31">
        <v>1</v>
      </c>
      <c r="B97" s="21" t="s">
        <v>115</v>
      </c>
      <c r="C97" s="21" t="s">
        <v>116</v>
      </c>
      <c r="D97" s="52">
        <v>0</v>
      </c>
      <c r="E97" s="33"/>
    </row>
    <row r="98" spans="1:6" ht="16.5" customHeight="1" x14ac:dyDescent="0.25">
      <c r="A98" s="31">
        <v>2</v>
      </c>
      <c r="B98" s="21" t="s">
        <v>117</v>
      </c>
      <c r="C98" s="21" t="s">
        <v>116</v>
      </c>
      <c r="D98" s="52">
        <v>0</v>
      </c>
      <c r="E98" s="33"/>
    </row>
    <row r="99" spans="1:6" ht="16.5" customHeight="1" x14ac:dyDescent="0.25">
      <c r="A99" s="31">
        <v>3</v>
      </c>
      <c r="B99" s="21" t="s">
        <v>118</v>
      </c>
      <c r="C99" s="21" t="s">
        <v>116</v>
      </c>
      <c r="D99" s="52">
        <v>0</v>
      </c>
      <c r="E99" s="33"/>
    </row>
    <row r="100" spans="1:6" ht="16.5" customHeight="1" x14ac:dyDescent="0.25">
      <c r="A100" s="31">
        <v>4</v>
      </c>
      <c r="B100" s="21" t="s">
        <v>119</v>
      </c>
      <c r="C100" s="21" t="s">
        <v>107</v>
      </c>
      <c r="D100" s="52">
        <v>0</v>
      </c>
      <c r="E100" s="33"/>
    </row>
    <row r="101" spans="1:6" ht="16.5" customHeight="1" x14ac:dyDescent="0.25">
      <c r="A101" s="70" t="s">
        <v>120</v>
      </c>
      <c r="B101" s="71"/>
      <c r="C101" s="71"/>
      <c r="D101" s="71"/>
      <c r="E101" s="72"/>
    </row>
    <row r="102" spans="1:6" ht="16.5" customHeight="1" x14ac:dyDescent="0.25">
      <c r="A102" s="31">
        <v>1</v>
      </c>
      <c r="B102" s="21" t="s">
        <v>121</v>
      </c>
      <c r="C102" s="21" t="s">
        <v>116</v>
      </c>
      <c r="D102" s="53"/>
      <c r="E102" s="33"/>
    </row>
    <row r="103" spans="1:6" ht="16.5" customHeight="1" x14ac:dyDescent="0.25">
      <c r="A103" s="31">
        <v>2</v>
      </c>
      <c r="B103" s="21" t="s">
        <v>122</v>
      </c>
      <c r="C103" s="21" t="s">
        <v>116</v>
      </c>
      <c r="D103" s="53"/>
      <c r="E103" s="33"/>
    </row>
    <row r="104" spans="1:6" ht="24.75" customHeight="1" x14ac:dyDescent="0.25">
      <c r="A104" s="31">
        <v>3</v>
      </c>
      <c r="B104" s="21" t="s">
        <v>123</v>
      </c>
      <c r="C104" s="21" t="s">
        <v>107</v>
      </c>
      <c r="D104" s="53"/>
      <c r="E104" s="33"/>
    </row>
    <row r="105" spans="1:6" ht="16.5" customHeight="1" x14ac:dyDescent="0.25">
      <c r="A105" s="55"/>
      <c r="B105" s="36"/>
      <c r="C105" s="36"/>
      <c r="D105" s="37"/>
      <c r="E105" s="37"/>
    </row>
    <row r="106" spans="1:6" ht="16.5" customHeight="1" x14ac:dyDescent="0.25">
      <c r="A106" s="61" t="s">
        <v>136</v>
      </c>
      <c r="B106" s="62"/>
      <c r="C106" s="62"/>
      <c r="D106" s="62"/>
      <c r="E106" s="62"/>
      <c r="F106" s="62"/>
    </row>
    <row r="107" spans="1:6" ht="16.5" customHeight="1" x14ac:dyDescent="0.25">
      <c r="A107" s="55"/>
      <c r="B107" s="36"/>
      <c r="C107" s="36"/>
      <c r="D107" s="37"/>
      <c r="E107" s="37"/>
    </row>
    <row r="108" spans="1:6" ht="16.5" customHeight="1" x14ac:dyDescent="0.25">
      <c r="A108" s="61" t="s">
        <v>135</v>
      </c>
      <c r="B108" s="62"/>
      <c r="C108" s="62"/>
      <c r="D108" s="62"/>
      <c r="E108" s="62"/>
      <c r="F108" s="62"/>
    </row>
    <row r="109" spans="1:6" ht="16.5" customHeight="1" x14ac:dyDescent="0.25">
      <c r="A109" s="55"/>
      <c r="B109" s="36"/>
      <c r="C109" s="36"/>
      <c r="D109" s="37"/>
      <c r="E109" s="37"/>
    </row>
    <row r="110" spans="1:6" ht="16.5" customHeight="1" x14ac:dyDescent="0.25">
      <c r="A110" s="55"/>
      <c r="B110" s="36"/>
      <c r="C110" s="36"/>
      <c r="D110" s="37"/>
      <c r="E110" s="37"/>
    </row>
    <row r="111" spans="1:6" ht="16.5" customHeight="1" x14ac:dyDescent="0.25">
      <c r="A111" s="55"/>
      <c r="B111" s="36"/>
      <c r="C111" s="36"/>
      <c r="D111" s="37"/>
      <c r="E111" s="37"/>
    </row>
    <row r="112" spans="1:6" ht="16.5" customHeight="1" x14ac:dyDescent="0.25">
      <c r="A112" s="55"/>
      <c r="B112" s="36"/>
      <c r="C112" s="36"/>
      <c r="D112" s="37"/>
      <c r="E112" s="37"/>
    </row>
    <row r="113" spans="1:5" ht="16.5" customHeight="1" x14ac:dyDescent="0.25">
      <c r="A113" s="55"/>
      <c r="B113" s="36"/>
      <c r="C113" s="36"/>
      <c r="D113" s="37"/>
      <c r="E113" s="37"/>
    </row>
    <row r="114" spans="1:5" ht="16.5" customHeight="1" x14ac:dyDescent="0.25">
      <c r="A114" s="55"/>
      <c r="B114" s="36"/>
      <c r="C114" s="36"/>
      <c r="D114" s="37"/>
      <c r="E114" s="37"/>
    </row>
    <row r="115" spans="1:5" ht="16.5" customHeight="1" x14ac:dyDescent="0.25">
      <c r="A115" s="55"/>
      <c r="B115" s="36"/>
      <c r="C115" s="36"/>
      <c r="D115" s="37"/>
      <c r="E115" s="37"/>
    </row>
    <row r="116" spans="1:5" ht="16.5" customHeight="1" x14ac:dyDescent="0.25">
      <c r="A116" s="55"/>
      <c r="B116" s="36"/>
      <c r="C116" s="36"/>
      <c r="D116" s="37"/>
      <c r="E116" s="37"/>
    </row>
    <row r="117" spans="1:5" ht="16.5" customHeight="1" x14ac:dyDescent="0.25">
      <c r="A117" s="55"/>
      <c r="B117" s="36"/>
      <c r="C117" s="36"/>
      <c r="D117" s="37"/>
      <c r="E117" s="37"/>
    </row>
    <row r="118" spans="1:5" ht="16.5" customHeight="1" x14ac:dyDescent="0.25">
      <c r="A118" s="55"/>
      <c r="B118" s="36"/>
      <c r="C118" s="36"/>
      <c r="D118" s="37"/>
      <c r="E118" s="37"/>
    </row>
    <row r="119" spans="1:5" ht="16.5" customHeight="1" x14ac:dyDescent="0.25">
      <c r="A119" s="55"/>
      <c r="B119" s="36"/>
      <c r="C119" s="36"/>
      <c r="D119" s="37"/>
      <c r="E119" s="37"/>
    </row>
    <row r="120" spans="1:5" ht="16.5" customHeight="1" x14ac:dyDescent="0.25">
      <c r="A120" s="55"/>
      <c r="B120" s="36"/>
      <c r="C120" s="36"/>
      <c r="D120" s="37"/>
      <c r="E120" s="37"/>
    </row>
    <row r="121" spans="1:5" ht="16.5" customHeight="1" x14ac:dyDescent="0.25">
      <c r="A121" s="55"/>
      <c r="B121" s="36"/>
      <c r="C121" s="36"/>
      <c r="D121" s="37"/>
      <c r="E121" s="37"/>
    </row>
    <row r="122" spans="1:5" ht="16.5" customHeight="1" x14ac:dyDescent="0.25">
      <c r="A122" s="55"/>
      <c r="B122" s="36"/>
      <c r="C122" s="36"/>
      <c r="D122" s="37"/>
      <c r="E122" s="37"/>
    </row>
    <row r="123" spans="1:5" ht="16.5" customHeight="1" x14ac:dyDescent="0.25">
      <c r="A123" s="55"/>
      <c r="B123" s="36"/>
      <c r="C123" s="36"/>
      <c r="D123" s="37"/>
      <c r="E123" s="37"/>
    </row>
    <row r="124" spans="1:5" ht="16.5" customHeight="1" x14ac:dyDescent="0.25">
      <c r="A124" s="55"/>
      <c r="B124" s="36"/>
      <c r="C124" s="36"/>
      <c r="D124" s="37"/>
      <c r="E124" s="37"/>
    </row>
    <row r="125" spans="1:5" ht="16.5" customHeight="1" x14ac:dyDescent="0.25">
      <c r="A125" s="55"/>
      <c r="B125" s="36"/>
      <c r="C125" s="36"/>
      <c r="D125" s="37"/>
      <c r="E125" s="37"/>
    </row>
    <row r="126" spans="1:5" ht="16.5" customHeight="1" x14ac:dyDescent="0.25">
      <c r="A126" s="55"/>
      <c r="B126" s="36"/>
      <c r="C126" s="36"/>
      <c r="D126" s="37"/>
      <c r="E126" s="37"/>
    </row>
    <row r="127" spans="1:5" ht="16.5" customHeight="1" x14ac:dyDescent="0.25">
      <c r="A127" s="55"/>
      <c r="B127" s="36"/>
      <c r="C127" s="36"/>
      <c r="D127" s="37"/>
      <c r="E127" s="37"/>
    </row>
    <row r="128" spans="1:5" ht="16.5" customHeight="1" x14ac:dyDescent="0.25">
      <c r="A128" s="55"/>
      <c r="B128" s="36"/>
      <c r="C128" s="36"/>
      <c r="D128" s="37"/>
      <c r="E128" s="37"/>
    </row>
    <row r="129" spans="1:5" ht="16.5" customHeight="1" x14ac:dyDescent="0.25">
      <c r="A129" s="55"/>
      <c r="B129" s="36"/>
      <c r="C129" s="36"/>
      <c r="D129" s="37"/>
      <c r="E129" s="37"/>
    </row>
    <row r="130" spans="1:5" ht="16.5" customHeight="1" x14ac:dyDescent="0.25">
      <c r="A130" s="55"/>
      <c r="B130" s="36"/>
      <c r="C130" s="36"/>
      <c r="D130" s="37"/>
      <c r="E130" s="37"/>
    </row>
    <row r="131" spans="1:5" ht="16.5" customHeight="1" x14ac:dyDescent="0.25">
      <c r="A131" s="55"/>
      <c r="B131" s="36"/>
      <c r="C131" s="36"/>
      <c r="D131" s="37"/>
      <c r="E131" s="37"/>
    </row>
    <row r="132" spans="1:5" ht="16.5" customHeight="1" x14ac:dyDescent="0.25">
      <c r="A132" s="55"/>
      <c r="B132" s="36"/>
      <c r="C132" s="36"/>
      <c r="D132" s="37"/>
      <c r="E132" s="37"/>
    </row>
    <row r="133" spans="1:5" ht="16.5" customHeight="1" x14ac:dyDescent="0.25">
      <c r="A133" s="55"/>
      <c r="B133" s="36"/>
      <c r="C133" s="36"/>
      <c r="D133" s="37"/>
      <c r="E133" s="37"/>
    </row>
    <row r="134" spans="1:5" ht="9.75" customHeight="1" x14ac:dyDescent="0.25"/>
    <row r="135" spans="1:5" x14ac:dyDescent="0.25">
      <c r="E135" s="38"/>
    </row>
  </sheetData>
  <mergeCells count="77">
    <mergeCell ref="B13:C13"/>
    <mergeCell ref="A1:F1"/>
    <mergeCell ref="A3:E3"/>
    <mergeCell ref="B4:C4"/>
    <mergeCell ref="B5:C5"/>
    <mergeCell ref="B6:C6"/>
    <mergeCell ref="A7:E7"/>
    <mergeCell ref="B8:C8"/>
    <mergeCell ref="B9:C9"/>
    <mergeCell ref="B10:C10"/>
    <mergeCell ref="B11:C11"/>
    <mergeCell ref="B12:C12"/>
    <mergeCell ref="A25:C25"/>
    <mergeCell ref="D25:E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E24"/>
    <mergeCell ref="A37:E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A36:C36"/>
    <mergeCell ref="B39:E39"/>
    <mergeCell ref="C40:C45"/>
    <mergeCell ref="D40:D45"/>
    <mergeCell ref="E40:E47"/>
    <mergeCell ref="C46:C47"/>
    <mergeCell ref="D46:D47"/>
    <mergeCell ref="C62:C64"/>
    <mergeCell ref="D62:D66"/>
    <mergeCell ref="E62:E66"/>
    <mergeCell ref="B48:E48"/>
    <mergeCell ref="D49:D51"/>
    <mergeCell ref="E49:E51"/>
    <mergeCell ref="B52:E52"/>
    <mergeCell ref="E53:E55"/>
    <mergeCell ref="B56:E56"/>
    <mergeCell ref="C57:C58"/>
    <mergeCell ref="D57:D58"/>
    <mergeCell ref="E57:E58"/>
    <mergeCell ref="B59:E59"/>
    <mergeCell ref="B61:E61"/>
    <mergeCell ref="D86:E86"/>
    <mergeCell ref="B67:E67"/>
    <mergeCell ref="B68:E68"/>
    <mergeCell ref="D69:D70"/>
    <mergeCell ref="E69:E70"/>
    <mergeCell ref="B71:E71"/>
    <mergeCell ref="D72:D80"/>
    <mergeCell ref="E72:E80"/>
    <mergeCell ref="B81:E81"/>
    <mergeCell ref="D82:D83"/>
    <mergeCell ref="E82:E83"/>
    <mergeCell ref="B84:E84"/>
    <mergeCell ref="D85:E85"/>
    <mergeCell ref="A108:F108"/>
    <mergeCell ref="D87:E87"/>
    <mergeCell ref="D88:E88"/>
    <mergeCell ref="A89:E89"/>
    <mergeCell ref="A96:E96"/>
    <mergeCell ref="A101:E101"/>
    <mergeCell ref="A106:F106"/>
  </mergeCells>
  <pageMargins left="0.7" right="0.7" top="0.75" bottom="0.75" header="0.3" footer="0.3"/>
  <pageSetup paperSize="9" scale="79" orientation="portrait" r:id="rId1"/>
  <rowBreaks count="2" manualBreakCount="2">
    <brk id="97" max="4" man="1"/>
    <brk id="106" max="4" man="1"/>
  </rowBreaks>
  <colBreaks count="1" manualBreakCount="1">
    <brk id="5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2CA80-06D2-43D4-8E85-5283B1B5EDB5}">
  <sheetPr>
    <tabColor rgb="FF00B050"/>
  </sheetPr>
  <dimension ref="A1:I135"/>
  <sheetViews>
    <sheetView zoomScale="110" zoomScaleNormal="110" workbookViewId="0">
      <selection activeCell="G19" sqref="G19"/>
    </sheetView>
  </sheetViews>
  <sheetFormatPr defaultRowHeight="12.75" x14ac:dyDescent="0.25"/>
  <cols>
    <col min="1" max="1" width="6.42578125" style="1" customWidth="1"/>
    <col min="2" max="2" width="46.7109375" style="1" customWidth="1"/>
    <col min="3" max="3" width="22.7109375" style="1" customWidth="1"/>
    <col min="4" max="4" width="19.42578125" style="1" customWidth="1"/>
    <col min="5" max="5" width="14.7109375" style="1" customWidth="1"/>
    <col min="6" max="6" width="12.28515625" style="6" customWidth="1"/>
    <col min="7" max="7" width="11.5703125" style="1" customWidth="1"/>
    <col min="8" max="8" width="8.7109375" style="1" bestFit="1" customWidth="1"/>
    <col min="9" max="16384" width="9.140625" style="1"/>
  </cols>
  <sheetData>
    <row r="1" spans="1:6" ht="29.25" customHeight="1" x14ac:dyDescent="0.25">
      <c r="A1" s="61" t="s">
        <v>124</v>
      </c>
      <c r="B1" s="107"/>
      <c r="C1" s="107"/>
      <c r="D1" s="107"/>
      <c r="E1" s="107"/>
      <c r="F1" s="107"/>
    </row>
    <row r="2" spans="1:6" x14ac:dyDescent="0.25">
      <c r="A2" s="51"/>
      <c r="B2" s="3" t="s">
        <v>172</v>
      </c>
      <c r="C2" s="55"/>
      <c r="D2" s="55"/>
      <c r="E2" s="55"/>
      <c r="F2" s="5">
        <v>356.6</v>
      </c>
    </row>
    <row r="3" spans="1:6" ht="12" customHeight="1" x14ac:dyDescent="0.25">
      <c r="A3" s="95" t="s">
        <v>0</v>
      </c>
      <c r="B3" s="96"/>
      <c r="C3" s="96"/>
      <c r="D3" s="96"/>
      <c r="E3" s="97"/>
    </row>
    <row r="4" spans="1:6" ht="12.6" customHeight="1" x14ac:dyDescent="0.25">
      <c r="A4" s="7">
        <v>1</v>
      </c>
      <c r="B4" s="100" t="s">
        <v>1</v>
      </c>
      <c r="C4" s="101"/>
      <c r="D4" s="8" t="s">
        <v>127</v>
      </c>
      <c r="E4" s="9"/>
    </row>
    <row r="5" spans="1:6" ht="11.25" customHeight="1" x14ac:dyDescent="0.25">
      <c r="A5" s="7">
        <v>2</v>
      </c>
      <c r="B5" s="100" t="s">
        <v>3</v>
      </c>
      <c r="C5" s="101"/>
      <c r="D5" s="8" t="s">
        <v>126</v>
      </c>
      <c r="E5" s="39" t="s">
        <v>129</v>
      </c>
    </row>
    <row r="6" spans="1:6" ht="9.75" customHeight="1" x14ac:dyDescent="0.25">
      <c r="A6" s="7">
        <v>3</v>
      </c>
      <c r="B6" s="100" t="s">
        <v>4</v>
      </c>
      <c r="C6" s="101"/>
      <c r="D6" s="8" t="s">
        <v>128</v>
      </c>
      <c r="E6" s="9" t="s">
        <v>2</v>
      </c>
    </row>
    <row r="7" spans="1:6" ht="19.5" customHeight="1" x14ac:dyDescent="0.25">
      <c r="A7" s="95" t="s">
        <v>5</v>
      </c>
      <c r="B7" s="96"/>
      <c r="C7" s="96"/>
      <c r="D7" s="96"/>
      <c r="E7" s="97"/>
    </row>
    <row r="8" spans="1:6" ht="9.75" customHeight="1" x14ac:dyDescent="0.25">
      <c r="A8" s="7">
        <v>4</v>
      </c>
      <c r="B8" s="100" t="s">
        <v>6</v>
      </c>
      <c r="C8" s="101"/>
      <c r="D8" s="10">
        <v>0</v>
      </c>
      <c r="E8" s="11" t="s">
        <v>7</v>
      </c>
    </row>
    <row r="9" spans="1:6" ht="9.75" customHeight="1" x14ac:dyDescent="0.25">
      <c r="A9" s="7">
        <v>5</v>
      </c>
      <c r="B9" s="100" t="s">
        <v>8</v>
      </c>
      <c r="C9" s="101"/>
      <c r="D9" s="10">
        <v>0</v>
      </c>
      <c r="E9" s="12" t="s">
        <v>9</v>
      </c>
    </row>
    <row r="10" spans="1:6" ht="9.75" customHeight="1" x14ac:dyDescent="0.25">
      <c r="A10" s="7">
        <v>6</v>
      </c>
      <c r="B10" s="100" t="s">
        <v>10</v>
      </c>
      <c r="C10" s="101"/>
      <c r="D10" s="13">
        <v>7732.17</v>
      </c>
      <c r="E10" s="12" t="s">
        <v>9</v>
      </c>
    </row>
    <row r="11" spans="1:6" ht="9.75" customHeight="1" x14ac:dyDescent="0.25">
      <c r="A11" s="14">
        <v>7</v>
      </c>
      <c r="B11" s="92" t="s">
        <v>11</v>
      </c>
      <c r="C11" s="94"/>
      <c r="D11" s="15">
        <v>46258.2</v>
      </c>
      <c r="E11" s="9" t="s">
        <v>12</v>
      </c>
    </row>
    <row r="12" spans="1:6" ht="9.75" customHeight="1" x14ac:dyDescent="0.25">
      <c r="A12" s="7">
        <v>9</v>
      </c>
      <c r="B12" s="100" t="s">
        <v>132</v>
      </c>
      <c r="C12" s="101"/>
      <c r="D12" s="16">
        <f>D11-D13</f>
        <v>39782.051999999996</v>
      </c>
      <c r="E12" s="12" t="s">
        <v>9</v>
      </c>
    </row>
    <row r="13" spans="1:6" ht="9.75" customHeight="1" x14ac:dyDescent="0.25">
      <c r="A13" s="7">
        <v>10</v>
      </c>
      <c r="B13" s="100" t="s">
        <v>13</v>
      </c>
      <c r="C13" s="101"/>
      <c r="D13" s="16">
        <f>D11*14%</f>
        <v>6476.1480000000001</v>
      </c>
      <c r="E13" s="12" t="s">
        <v>9</v>
      </c>
    </row>
    <row r="14" spans="1:6" ht="9.75" customHeight="1" x14ac:dyDescent="0.25">
      <c r="A14" s="14">
        <v>11</v>
      </c>
      <c r="B14" s="92" t="s">
        <v>14</v>
      </c>
      <c r="C14" s="94"/>
      <c r="D14" s="15">
        <v>41396.97</v>
      </c>
      <c r="E14" s="9" t="s">
        <v>12</v>
      </c>
    </row>
    <row r="15" spans="1:6" ht="9.75" customHeight="1" x14ac:dyDescent="0.25">
      <c r="A15" s="7">
        <v>12</v>
      </c>
      <c r="B15" s="100" t="s">
        <v>15</v>
      </c>
      <c r="C15" s="101"/>
      <c r="D15" s="17">
        <f>D14</f>
        <v>41396.97</v>
      </c>
      <c r="E15" s="12" t="s">
        <v>9</v>
      </c>
    </row>
    <row r="16" spans="1:6" ht="9.75" customHeight="1" x14ac:dyDescent="0.25">
      <c r="A16" s="7">
        <v>13</v>
      </c>
      <c r="B16" s="100" t="s">
        <v>16</v>
      </c>
      <c r="C16" s="101"/>
      <c r="D16" s="10">
        <v>0</v>
      </c>
      <c r="E16" s="12" t="s">
        <v>9</v>
      </c>
    </row>
    <row r="17" spans="1:9" ht="9.75" customHeight="1" x14ac:dyDescent="0.25">
      <c r="A17" s="7">
        <v>14</v>
      </c>
      <c r="B17" s="100" t="s">
        <v>17</v>
      </c>
      <c r="C17" s="101"/>
      <c r="D17" s="10">
        <v>0</v>
      </c>
      <c r="E17" s="12" t="s">
        <v>9</v>
      </c>
    </row>
    <row r="18" spans="1:9" ht="9.75" customHeight="1" x14ac:dyDescent="0.25">
      <c r="A18" s="7">
        <v>15</v>
      </c>
      <c r="B18" s="100" t="s">
        <v>18</v>
      </c>
      <c r="C18" s="101"/>
      <c r="D18" s="10">
        <v>0</v>
      </c>
      <c r="E18" s="12" t="s">
        <v>9</v>
      </c>
    </row>
    <row r="19" spans="1:9" ht="9.75" customHeight="1" x14ac:dyDescent="0.25">
      <c r="A19" s="7">
        <v>16</v>
      </c>
      <c r="B19" s="100" t="s">
        <v>19</v>
      </c>
      <c r="C19" s="101"/>
      <c r="D19" s="10">
        <v>0</v>
      </c>
      <c r="E19" s="12" t="s">
        <v>9</v>
      </c>
    </row>
    <row r="20" spans="1:9" ht="9.75" customHeight="1" x14ac:dyDescent="0.25">
      <c r="A20" s="14">
        <v>17</v>
      </c>
      <c r="B20" s="92" t="s">
        <v>20</v>
      </c>
      <c r="C20" s="94"/>
      <c r="D20" s="18">
        <f>D10+D11-D15</f>
        <v>12593.399999999994</v>
      </c>
      <c r="E20" s="9" t="s">
        <v>12</v>
      </c>
    </row>
    <row r="21" spans="1:9" ht="9.75" customHeight="1" x14ac:dyDescent="0.25">
      <c r="A21" s="7">
        <v>18</v>
      </c>
      <c r="B21" s="100" t="s">
        <v>21</v>
      </c>
      <c r="C21" s="101"/>
      <c r="D21" s="12" t="s">
        <v>22</v>
      </c>
      <c r="E21" s="12" t="s">
        <v>9</v>
      </c>
    </row>
    <row r="22" spans="1:9" ht="9.75" customHeight="1" x14ac:dyDescent="0.25">
      <c r="A22" s="7">
        <v>19</v>
      </c>
      <c r="B22" s="100" t="s">
        <v>23</v>
      </c>
      <c r="C22" s="101"/>
      <c r="D22" s="12" t="s">
        <v>22</v>
      </c>
      <c r="E22" s="12" t="s">
        <v>9</v>
      </c>
    </row>
    <row r="23" spans="1:9" ht="13.7" customHeight="1" x14ac:dyDescent="0.25">
      <c r="A23" s="7">
        <v>20</v>
      </c>
      <c r="B23" s="100" t="s">
        <v>24</v>
      </c>
      <c r="C23" s="101"/>
      <c r="D23" s="17">
        <f>D20</f>
        <v>12593.399999999994</v>
      </c>
      <c r="E23" s="12" t="s">
        <v>9</v>
      </c>
      <c r="H23" s="6"/>
    </row>
    <row r="24" spans="1:9" ht="12" customHeight="1" x14ac:dyDescent="0.25">
      <c r="A24" s="95" t="s">
        <v>25</v>
      </c>
      <c r="B24" s="96"/>
      <c r="C24" s="96"/>
      <c r="D24" s="96"/>
      <c r="E24" s="97"/>
      <c r="I24" s="1" t="s">
        <v>145</v>
      </c>
    </row>
    <row r="25" spans="1:9" ht="19.5" customHeight="1" x14ac:dyDescent="0.25">
      <c r="A25" s="90" t="s">
        <v>26</v>
      </c>
      <c r="B25" s="102"/>
      <c r="C25" s="91"/>
      <c r="D25" s="103" t="s">
        <v>27</v>
      </c>
      <c r="E25" s="104"/>
    </row>
    <row r="26" spans="1:9" ht="21.75" customHeight="1" x14ac:dyDescent="0.25">
      <c r="A26" s="19">
        <v>21</v>
      </c>
      <c r="B26" s="90" t="s">
        <v>28</v>
      </c>
      <c r="C26" s="98"/>
      <c r="D26" s="20">
        <f>D12*46.2%+2347.33</f>
        <v>20726.638024</v>
      </c>
      <c r="E26" s="21" t="s">
        <v>29</v>
      </c>
    </row>
    <row r="27" spans="1:9" ht="15.75" customHeight="1" x14ac:dyDescent="0.25">
      <c r="A27" s="19">
        <v>22</v>
      </c>
      <c r="B27" s="90" t="s">
        <v>130</v>
      </c>
      <c r="C27" s="91"/>
      <c r="D27" s="15">
        <f>D13</f>
        <v>6476.1480000000001</v>
      </c>
      <c r="E27" s="21" t="s">
        <v>29</v>
      </c>
    </row>
    <row r="28" spans="1:9" ht="12" customHeight="1" x14ac:dyDescent="0.25">
      <c r="A28" s="19">
        <v>23</v>
      </c>
      <c r="B28" s="90" t="s">
        <v>30</v>
      </c>
      <c r="C28" s="91"/>
      <c r="D28" s="16">
        <f>D27*34%</f>
        <v>2201.8903200000004</v>
      </c>
      <c r="E28" s="21" t="s">
        <v>29</v>
      </c>
      <c r="H28" s="1" t="s">
        <v>155</v>
      </c>
    </row>
    <row r="29" spans="1:9" ht="12" customHeight="1" x14ac:dyDescent="0.25">
      <c r="A29" s="19">
        <v>24</v>
      </c>
      <c r="B29" s="90" t="s">
        <v>31</v>
      </c>
      <c r="C29" s="91"/>
      <c r="D29" s="16">
        <f>D27*33%</f>
        <v>2137.1288400000003</v>
      </c>
      <c r="E29" s="21" t="s">
        <v>29</v>
      </c>
    </row>
    <row r="30" spans="1:9" ht="13.35" customHeight="1" x14ac:dyDescent="0.25">
      <c r="A30" s="19">
        <v>25</v>
      </c>
      <c r="B30" s="90" t="s">
        <v>32</v>
      </c>
      <c r="C30" s="91"/>
      <c r="D30" s="16">
        <f>D27*33%</f>
        <v>2137.1288400000003</v>
      </c>
      <c r="E30" s="21" t="s">
        <v>29</v>
      </c>
    </row>
    <row r="31" spans="1:9" ht="19.5" customHeight="1" x14ac:dyDescent="0.25">
      <c r="A31" s="19">
        <v>26</v>
      </c>
      <c r="B31" s="99" t="s">
        <v>33</v>
      </c>
      <c r="C31" s="98"/>
      <c r="D31" s="16">
        <f>D12*14%</f>
        <v>5569.4872800000003</v>
      </c>
      <c r="E31" s="21" t="s">
        <v>29</v>
      </c>
    </row>
    <row r="32" spans="1:9" ht="14.45" customHeight="1" x14ac:dyDescent="0.25">
      <c r="A32" s="19">
        <v>27</v>
      </c>
      <c r="B32" s="90" t="s">
        <v>34</v>
      </c>
      <c r="C32" s="91"/>
      <c r="D32" s="16">
        <f>D12*21%</f>
        <v>8354.2309199999982</v>
      </c>
      <c r="E32" s="21" t="s">
        <v>29</v>
      </c>
    </row>
    <row r="33" spans="1:8" ht="17.850000000000001" customHeight="1" x14ac:dyDescent="0.25">
      <c r="A33" s="19">
        <v>28</v>
      </c>
      <c r="B33" s="90" t="s">
        <v>35</v>
      </c>
      <c r="C33" s="91"/>
      <c r="D33" s="16">
        <f>D12*10%</f>
        <v>3978.2051999999999</v>
      </c>
      <c r="E33" s="21" t="s">
        <v>29</v>
      </c>
      <c r="H33" s="1" t="s">
        <v>155</v>
      </c>
    </row>
    <row r="34" spans="1:8" ht="15.75" customHeight="1" x14ac:dyDescent="0.25">
      <c r="A34" s="19">
        <v>31</v>
      </c>
      <c r="B34" s="90" t="s">
        <v>131</v>
      </c>
      <c r="C34" s="91"/>
      <c r="D34" s="16">
        <v>835.23</v>
      </c>
      <c r="E34" s="21" t="s">
        <v>29</v>
      </c>
    </row>
    <row r="35" spans="1:8" ht="15.75" customHeight="1" x14ac:dyDescent="0.25">
      <c r="A35" s="19">
        <v>32</v>
      </c>
      <c r="B35" s="90" t="s">
        <v>36</v>
      </c>
      <c r="C35" s="91"/>
      <c r="D35" s="16">
        <f>D12*0.8%</f>
        <v>318.256416</v>
      </c>
      <c r="E35" s="21" t="s">
        <v>29</v>
      </c>
    </row>
    <row r="36" spans="1:8" ht="15" customHeight="1" x14ac:dyDescent="0.25">
      <c r="A36" s="92" t="s">
        <v>37</v>
      </c>
      <c r="B36" s="93"/>
      <c r="C36" s="94"/>
      <c r="D36" s="22">
        <f>D35+D34+D33+D32+D31+D27+D26</f>
        <v>46258.19584</v>
      </c>
      <c r="E36" s="23" t="s">
        <v>29</v>
      </c>
      <c r="G36" s="6"/>
    </row>
    <row r="37" spans="1:8" ht="17.100000000000001" customHeight="1" x14ac:dyDescent="0.25">
      <c r="A37" s="95" t="s">
        <v>38</v>
      </c>
      <c r="B37" s="96"/>
      <c r="C37" s="96"/>
      <c r="D37" s="96"/>
      <c r="E37" s="97"/>
    </row>
    <row r="38" spans="1:8" ht="39.75" customHeight="1" x14ac:dyDescent="0.25">
      <c r="A38" s="24"/>
      <c r="B38" s="25" t="s">
        <v>39</v>
      </c>
      <c r="C38" s="25" t="s">
        <v>40</v>
      </c>
      <c r="D38" s="25" t="s">
        <v>41</v>
      </c>
      <c r="E38" s="24" t="s">
        <v>42</v>
      </c>
    </row>
    <row r="39" spans="1:8" ht="22.7" customHeight="1" x14ac:dyDescent="0.25">
      <c r="A39" s="26">
        <v>25</v>
      </c>
      <c r="B39" s="80" t="s">
        <v>43</v>
      </c>
      <c r="C39" s="74"/>
      <c r="D39" s="74"/>
      <c r="E39" s="75"/>
    </row>
    <row r="40" spans="1:8" ht="41.1" customHeight="1" x14ac:dyDescent="0.25">
      <c r="A40" s="24"/>
      <c r="B40" s="11" t="s">
        <v>44</v>
      </c>
      <c r="C40" s="81" t="s">
        <v>45</v>
      </c>
      <c r="D40" s="81" t="s">
        <v>46</v>
      </c>
      <c r="E40" s="83">
        <f>D26/F2</f>
        <v>58.122933325855293</v>
      </c>
    </row>
    <row r="41" spans="1:8" ht="34.700000000000003" customHeight="1" x14ac:dyDescent="0.25">
      <c r="A41" s="24"/>
      <c r="B41" s="11" t="s">
        <v>47</v>
      </c>
      <c r="C41" s="85"/>
      <c r="D41" s="85"/>
      <c r="E41" s="87"/>
    </row>
    <row r="42" spans="1:8" ht="19.5" customHeight="1" x14ac:dyDescent="0.25">
      <c r="A42" s="24"/>
      <c r="B42" s="24" t="s">
        <v>48</v>
      </c>
      <c r="C42" s="85"/>
      <c r="D42" s="85"/>
      <c r="E42" s="87"/>
    </row>
    <row r="43" spans="1:8" ht="37.700000000000003" customHeight="1" x14ac:dyDescent="0.25">
      <c r="A43" s="24"/>
      <c r="B43" s="11" t="s">
        <v>49</v>
      </c>
      <c r="C43" s="85"/>
      <c r="D43" s="85"/>
      <c r="E43" s="87"/>
    </row>
    <row r="44" spans="1:8" ht="27.75" customHeight="1" x14ac:dyDescent="0.25">
      <c r="A44" s="24"/>
      <c r="B44" s="24" t="s">
        <v>50</v>
      </c>
      <c r="C44" s="85"/>
      <c r="D44" s="85"/>
      <c r="E44" s="87"/>
    </row>
    <row r="45" spans="1:8" ht="20.25" customHeight="1" x14ac:dyDescent="0.25">
      <c r="A45" s="24"/>
      <c r="B45" s="24" t="s">
        <v>51</v>
      </c>
      <c r="C45" s="85"/>
      <c r="D45" s="85"/>
      <c r="E45" s="87"/>
    </row>
    <row r="46" spans="1:8" ht="25.35" customHeight="1" x14ac:dyDescent="0.25">
      <c r="A46" s="24"/>
      <c r="B46" s="11" t="s">
        <v>52</v>
      </c>
      <c r="C46" s="88"/>
      <c r="D46" s="88"/>
      <c r="E46" s="87"/>
    </row>
    <row r="47" spans="1:8" ht="26.45" customHeight="1" x14ac:dyDescent="0.25">
      <c r="A47" s="24"/>
      <c r="B47" s="11" t="s">
        <v>53</v>
      </c>
      <c r="C47" s="89"/>
      <c r="D47" s="89"/>
      <c r="E47" s="84"/>
    </row>
    <row r="48" spans="1:8" ht="18.2" customHeight="1" x14ac:dyDescent="0.25">
      <c r="A48" s="26">
        <v>26</v>
      </c>
      <c r="B48" s="80" t="s">
        <v>54</v>
      </c>
      <c r="C48" s="74"/>
      <c r="D48" s="74"/>
      <c r="E48" s="75"/>
    </row>
    <row r="49" spans="1:5" ht="19.5" customHeight="1" x14ac:dyDescent="0.25">
      <c r="A49" s="24"/>
      <c r="B49" s="24" t="s">
        <v>55</v>
      </c>
      <c r="C49" s="11" t="s">
        <v>45</v>
      </c>
      <c r="D49" s="81" t="s">
        <v>46</v>
      </c>
      <c r="E49" s="83">
        <f>D27/F2</f>
        <v>18.16081884464386</v>
      </c>
    </row>
    <row r="50" spans="1:5" ht="30.75" customHeight="1" x14ac:dyDescent="0.25">
      <c r="A50" s="24"/>
      <c r="B50" s="11" t="s">
        <v>56</v>
      </c>
      <c r="C50" s="11" t="s">
        <v>57</v>
      </c>
      <c r="D50" s="85"/>
      <c r="E50" s="87"/>
    </row>
    <row r="51" spans="1:5" ht="17.100000000000001" customHeight="1" x14ac:dyDescent="0.25">
      <c r="A51" s="24"/>
      <c r="B51" s="11" t="s">
        <v>58</v>
      </c>
      <c r="C51" s="11" t="s">
        <v>45</v>
      </c>
      <c r="D51" s="82"/>
      <c r="E51" s="84"/>
    </row>
    <row r="52" spans="1:5" ht="14.45" customHeight="1" x14ac:dyDescent="0.25">
      <c r="A52" s="26">
        <v>27</v>
      </c>
      <c r="B52" s="80" t="s">
        <v>59</v>
      </c>
      <c r="C52" s="74"/>
      <c r="D52" s="74"/>
      <c r="E52" s="75"/>
    </row>
    <row r="53" spans="1:5" ht="20.25" customHeight="1" x14ac:dyDescent="0.25">
      <c r="A53" s="24"/>
      <c r="B53" s="11" t="s">
        <v>60</v>
      </c>
      <c r="C53" s="11" t="s">
        <v>61</v>
      </c>
      <c r="D53" s="11" t="s">
        <v>46</v>
      </c>
      <c r="E53" s="83">
        <f>D28/F2</f>
        <v>6.1746784071789129</v>
      </c>
    </row>
    <row r="54" spans="1:5" ht="20.25" customHeight="1" x14ac:dyDescent="0.25">
      <c r="A54" s="24"/>
      <c r="B54" s="11" t="s">
        <v>62</v>
      </c>
      <c r="C54" s="11" t="s">
        <v>61</v>
      </c>
      <c r="D54" s="11" t="s">
        <v>46</v>
      </c>
      <c r="E54" s="87"/>
    </row>
    <row r="55" spans="1:5" ht="20.25" customHeight="1" x14ac:dyDescent="0.25">
      <c r="A55" s="24"/>
      <c r="B55" s="24" t="s">
        <v>63</v>
      </c>
      <c r="C55" s="11" t="s">
        <v>61</v>
      </c>
      <c r="D55" s="11" t="s">
        <v>46</v>
      </c>
      <c r="E55" s="84"/>
    </row>
    <row r="56" spans="1:5" ht="13.35" customHeight="1" x14ac:dyDescent="0.25">
      <c r="A56" s="26">
        <v>28</v>
      </c>
      <c r="B56" s="80" t="s">
        <v>64</v>
      </c>
      <c r="C56" s="74"/>
      <c r="D56" s="74"/>
      <c r="E56" s="75"/>
    </row>
    <row r="57" spans="1:5" ht="21.6" customHeight="1" x14ac:dyDescent="0.25">
      <c r="A57" s="24"/>
      <c r="B57" s="11" t="s">
        <v>65</v>
      </c>
      <c r="C57" s="81" t="s">
        <v>66</v>
      </c>
      <c r="D57" s="81" t="s">
        <v>46</v>
      </c>
      <c r="E57" s="83">
        <f>D29/F2</f>
        <v>5.9930702187324743</v>
      </c>
    </row>
    <row r="58" spans="1:5" ht="21.6" customHeight="1" x14ac:dyDescent="0.25">
      <c r="A58" s="24"/>
      <c r="B58" s="11" t="s">
        <v>67</v>
      </c>
      <c r="C58" s="82"/>
      <c r="D58" s="82"/>
      <c r="E58" s="84"/>
    </row>
    <row r="59" spans="1:5" ht="15" customHeight="1" x14ac:dyDescent="0.25">
      <c r="A59" s="27">
        <v>29</v>
      </c>
      <c r="B59" s="80" t="s">
        <v>68</v>
      </c>
      <c r="C59" s="74"/>
      <c r="D59" s="74"/>
      <c r="E59" s="75"/>
    </row>
    <row r="60" spans="1:5" ht="36.6" customHeight="1" x14ac:dyDescent="0.25">
      <c r="A60" s="24"/>
      <c r="B60" s="11" t="s">
        <v>69</v>
      </c>
      <c r="C60" s="11" t="s">
        <v>70</v>
      </c>
      <c r="D60" s="11" t="s">
        <v>46</v>
      </c>
      <c r="E60" s="28">
        <f>D30/F2</f>
        <v>5.9930702187324743</v>
      </c>
    </row>
    <row r="61" spans="1:5" ht="16.5" customHeight="1" x14ac:dyDescent="0.25">
      <c r="A61" s="27">
        <v>30</v>
      </c>
      <c r="B61" s="80" t="s">
        <v>71</v>
      </c>
      <c r="C61" s="74"/>
      <c r="D61" s="74"/>
      <c r="E61" s="75"/>
    </row>
    <row r="62" spans="1:5" ht="30.75" customHeight="1" x14ac:dyDescent="0.25">
      <c r="A62" s="24"/>
      <c r="B62" s="11" t="s">
        <v>72</v>
      </c>
      <c r="C62" s="81" t="s">
        <v>73</v>
      </c>
      <c r="D62" s="81" t="s">
        <v>74</v>
      </c>
      <c r="E62" s="83">
        <f>D31/F2</f>
        <v>15.618304206393718</v>
      </c>
    </row>
    <row r="63" spans="1:5" ht="22.7" customHeight="1" x14ac:dyDescent="0.25">
      <c r="A63" s="24"/>
      <c r="B63" s="11" t="s">
        <v>75</v>
      </c>
      <c r="C63" s="85"/>
      <c r="D63" s="85"/>
      <c r="E63" s="87"/>
    </row>
    <row r="64" spans="1:5" ht="22.7" customHeight="1" x14ac:dyDescent="0.25">
      <c r="A64" s="24"/>
      <c r="B64" s="11" t="s">
        <v>76</v>
      </c>
      <c r="C64" s="82"/>
      <c r="D64" s="85"/>
      <c r="E64" s="87"/>
    </row>
    <row r="65" spans="1:5" ht="22.7" customHeight="1" x14ac:dyDescent="0.25">
      <c r="A65" s="24"/>
      <c r="B65" s="11" t="s">
        <v>77</v>
      </c>
      <c r="C65" s="25" t="s">
        <v>78</v>
      </c>
      <c r="D65" s="85"/>
      <c r="E65" s="87"/>
    </row>
    <row r="66" spans="1:5" ht="29.45" customHeight="1" x14ac:dyDescent="0.25">
      <c r="A66" s="24"/>
      <c r="B66" s="11" t="s">
        <v>72</v>
      </c>
      <c r="C66" s="29" t="s">
        <v>79</v>
      </c>
      <c r="D66" s="82"/>
      <c r="E66" s="84"/>
    </row>
    <row r="67" spans="1:5" ht="16.5" customHeight="1" x14ac:dyDescent="0.25">
      <c r="A67" s="27">
        <v>31</v>
      </c>
      <c r="B67" s="80" t="s">
        <v>71</v>
      </c>
      <c r="C67" s="74"/>
      <c r="D67" s="74"/>
      <c r="E67" s="75"/>
    </row>
    <row r="68" spans="1:5" ht="17.100000000000001" customHeight="1" x14ac:dyDescent="0.25">
      <c r="A68" s="26">
        <v>31</v>
      </c>
      <c r="B68" s="80" t="s">
        <v>80</v>
      </c>
      <c r="C68" s="74"/>
      <c r="D68" s="74"/>
      <c r="E68" s="75"/>
    </row>
    <row r="69" spans="1:5" ht="15" customHeight="1" x14ac:dyDescent="0.25">
      <c r="A69" s="24"/>
      <c r="B69" s="11" t="s">
        <v>81</v>
      </c>
      <c r="C69" s="40" t="s">
        <v>147</v>
      </c>
      <c r="D69" s="81" t="s">
        <v>46</v>
      </c>
      <c r="E69" s="83">
        <f>D35/F2</f>
        <v>0.89247452607964095</v>
      </c>
    </row>
    <row r="70" spans="1:5" ht="16.5" customHeight="1" x14ac:dyDescent="0.25">
      <c r="A70" s="24"/>
      <c r="B70" s="11" t="s">
        <v>83</v>
      </c>
      <c r="C70" s="11" t="s">
        <v>146</v>
      </c>
      <c r="D70" s="82"/>
      <c r="E70" s="84"/>
    </row>
    <row r="71" spans="1:5" ht="16.5" customHeight="1" x14ac:dyDescent="0.25">
      <c r="A71" s="26">
        <v>32</v>
      </c>
      <c r="B71" s="80" t="s">
        <v>84</v>
      </c>
      <c r="C71" s="74"/>
      <c r="D71" s="74"/>
      <c r="E71" s="75"/>
    </row>
    <row r="72" spans="1:5" ht="22.7" customHeight="1" x14ac:dyDescent="0.25">
      <c r="A72" s="24"/>
      <c r="B72" s="11" t="s">
        <v>85</v>
      </c>
      <c r="C72" s="25" t="s">
        <v>86</v>
      </c>
      <c r="D72" s="81" t="s">
        <v>46</v>
      </c>
      <c r="E72" s="78">
        <f>D32/F2</f>
        <v>23.427456309590571</v>
      </c>
    </row>
    <row r="73" spans="1:5" ht="14.45" customHeight="1" x14ac:dyDescent="0.25">
      <c r="A73" s="24"/>
      <c r="B73" s="11" t="s">
        <v>87</v>
      </c>
      <c r="C73" s="25" t="s">
        <v>86</v>
      </c>
      <c r="D73" s="85"/>
      <c r="E73" s="79"/>
    </row>
    <row r="74" spans="1:5" ht="16.5" customHeight="1" x14ac:dyDescent="0.25">
      <c r="A74" s="24"/>
      <c r="B74" s="11" t="s">
        <v>88</v>
      </c>
      <c r="C74" s="25" t="s">
        <v>86</v>
      </c>
      <c r="D74" s="85"/>
      <c r="E74" s="79"/>
    </row>
    <row r="75" spans="1:5" ht="11.25" customHeight="1" x14ac:dyDescent="0.25">
      <c r="A75" s="24"/>
      <c r="B75" s="11" t="s">
        <v>89</v>
      </c>
      <c r="C75" s="25" t="s">
        <v>86</v>
      </c>
      <c r="D75" s="85"/>
      <c r="E75" s="79"/>
    </row>
    <row r="76" spans="1:5" ht="21.95" customHeight="1" x14ac:dyDescent="0.25">
      <c r="A76" s="24"/>
      <c r="B76" s="11" t="s">
        <v>90</v>
      </c>
      <c r="C76" s="25" t="s">
        <v>86</v>
      </c>
      <c r="D76" s="85"/>
      <c r="E76" s="79"/>
    </row>
    <row r="77" spans="1:5" ht="29.45" customHeight="1" x14ac:dyDescent="0.25">
      <c r="A77" s="24"/>
      <c r="B77" s="11" t="s">
        <v>91</v>
      </c>
      <c r="C77" s="25" t="s">
        <v>86</v>
      </c>
      <c r="D77" s="85"/>
      <c r="E77" s="79"/>
    </row>
    <row r="78" spans="1:5" ht="20.25" customHeight="1" x14ac:dyDescent="0.25">
      <c r="A78" s="24"/>
      <c r="B78" s="11" t="s">
        <v>92</v>
      </c>
      <c r="C78" s="25" t="s">
        <v>86</v>
      </c>
      <c r="D78" s="85"/>
      <c r="E78" s="79"/>
    </row>
    <row r="79" spans="1:5" ht="20.25" customHeight="1" x14ac:dyDescent="0.25">
      <c r="A79" s="24"/>
      <c r="B79" s="24" t="s">
        <v>93</v>
      </c>
      <c r="C79" s="25" t="s">
        <v>86</v>
      </c>
      <c r="D79" s="85"/>
      <c r="E79" s="79"/>
    </row>
    <row r="80" spans="1:5" ht="15" customHeight="1" x14ac:dyDescent="0.25">
      <c r="A80" s="24"/>
      <c r="B80" s="11" t="s">
        <v>94</v>
      </c>
      <c r="C80" s="25" t="s">
        <v>95</v>
      </c>
      <c r="D80" s="82"/>
      <c r="E80" s="86"/>
    </row>
    <row r="81" spans="1:5" ht="12.6" customHeight="1" x14ac:dyDescent="0.25">
      <c r="A81" s="26">
        <v>37</v>
      </c>
      <c r="B81" s="73" t="s">
        <v>133</v>
      </c>
      <c r="C81" s="74"/>
      <c r="D81" s="74"/>
      <c r="E81" s="75"/>
    </row>
    <row r="82" spans="1:5" ht="37.700000000000003" customHeight="1" x14ac:dyDescent="0.25">
      <c r="A82" s="24"/>
      <c r="B82" s="11" t="s">
        <v>134</v>
      </c>
      <c r="C82" s="25" t="s">
        <v>97</v>
      </c>
      <c r="D82" s="76" t="s">
        <v>96</v>
      </c>
      <c r="E82" s="78">
        <f>D34/F2</f>
        <v>2.342204150308469</v>
      </c>
    </row>
    <row r="83" spans="1:5" ht="23.25" customHeight="1" x14ac:dyDescent="0.25">
      <c r="A83" s="24"/>
      <c r="B83" s="40" t="s">
        <v>134</v>
      </c>
      <c r="C83" s="25" t="s">
        <v>98</v>
      </c>
      <c r="D83" s="77"/>
      <c r="E83" s="79"/>
    </row>
    <row r="84" spans="1:5" ht="9.75" customHeight="1" x14ac:dyDescent="0.25">
      <c r="A84" s="26">
        <v>38</v>
      </c>
      <c r="B84" s="80" t="s">
        <v>99</v>
      </c>
      <c r="C84" s="74"/>
      <c r="D84" s="74"/>
      <c r="E84" s="75"/>
    </row>
    <row r="85" spans="1:5" ht="14.25" customHeight="1" x14ac:dyDescent="0.25">
      <c r="A85" s="24"/>
      <c r="B85" s="11" t="s">
        <v>100</v>
      </c>
      <c r="C85" s="11" t="s">
        <v>101</v>
      </c>
      <c r="D85" s="65">
        <v>0</v>
      </c>
      <c r="E85" s="66"/>
    </row>
    <row r="86" spans="1:5" ht="14.25" customHeight="1" x14ac:dyDescent="0.25">
      <c r="A86" s="24"/>
      <c r="B86" s="11" t="s">
        <v>102</v>
      </c>
      <c r="C86" s="11" t="s">
        <v>101</v>
      </c>
      <c r="D86" s="65">
        <v>0</v>
      </c>
      <c r="E86" s="66"/>
    </row>
    <row r="87" spans="1:5" ht="14.25" customHeight="1" x14ac:dyDescent="0.25">
      <c r="A87" s="24"/>
      <c r="B87" s="11" t="s">
        <v>103</v>
      </c>
      <c r="C87" s="11" t="s">
        <v>101</v>
      </c>
      <c r="D87" s="65">
        <v>0</v>
      </c>
      <c r="E87" s="66"/>
    </row>
    <row r="88" spans="1:5" ht="14.25" customHeight="1" x14ac:dyDescent="0.25">
      <c r="A88" s="54"/>
      <c r="B88" s="11" t="s">
        <v>104</v>
      </c>
      <c r="C88" s="11" t="s">
        <v>7</v>
      </c>
      <c r="D88" s="65">
        <v>0</v>
      </c>
      <c r="E88" s="66"/>
    </row>
    <row r="89" spans="1:5" ht="16.5" customHeight="1" x14ac:dyDescent="0.25">
      <c r="A89" s="67" t="s">
        <v>105</v>
      </c>
      <c r="B89" s="68"/>
      <c r="C89" s="68"/>
      <c r="D89" s="68"/>
      <c r="E89" s="69"/>
    </row>
    <row r="90" spans="1:5" ht="16.5" customHeight="1" x14ac:dyDescent="0.25">
      <c r="A90" s="31">
        <v>1</v>
      </c>
      <c r="B90" s="21" t="s">
        <v>106</v>
      </c>
      <c r="C90" s="21" t="s">
        <v>107</v>
      </c>
      <c r="D90" s="52">
        <v>0</v>
      </c>
      <c r="E90" s="33"/>
    </row>
    <row r="91" spans="1:5" ht="16.5" customHeight="1" x14ac:dyDescent="0.25">
      <c r="A91" s="31">
        <v>2</v>
      </c>
      <c r="B91" s="21" t="s">
        <v>108</v>
      </c>
      <c r="C91" s="21" t="s">
        <v>107</v>
      </c>
      <c r="D91" s="52">
        <v>0</v>
      </c>
      <c r="E91" s="33"/>
    </row>
    <row r="92" spans="1:5" ht="16.5" customHeight="1" x14ac:dyDescent="0.25">
      <c r="A92" s="31">
        <v>3</v>
      </c>
      <c r="B92" s="21" t="s">
        <v>109</v>
      </c>
      <c r="C92" s="21" t="s">
        <v>107</v>
      </c>
      <c r="D92" s="34"/>
      <c r="E92" s="33"/>
    </row>
    <row r="93" spans="1:5" ht="16.5" customHeight="1" x14ac:dyDescent="0.25">
      <c r="A93" s="31">
        <v>4</v>
      </c>
      <c r="B93" s="21" t="s">
        <v>110</v>
      </c>
      <c r="C93" s="21" t="s">
        <v>107</v>
      </c>
      <c r="D93" s="52" t="s">
        <v>111</v>
      </c>
      <c r="E93" s="33"/>
    </row>
    <row r="94" spans="1:5" ht="16.5" customHeight="1" x14ac:dyDescent="0.25">
      <c r="A94" s="31">
        <v>5</v>
      </c>
      <c r="B94" s="21" t="s">
        <v>112</v>
      </c>
      <c r="C94" s="21" t="s">
        <v>107</v>
      </c>
      <c r="D94" s="52" t="s">
        <v>111</v>
      </c>
      <c r="E94" s="33"/>
    </row>
    <row r="95" spans="1:5" ht="16.5" customHeight="1" x14ac:dyDescent="0.25">
      <c r="A95" s="31">
        <v>6</v>
      </c>
      <c r="B95" s="21" t="s">
        <v>113</v>
      </c>
      <c r="C95" s="21" t="s">
        <v>107</v>
      </c>
      <c r="D95" s="34"/>
      <c r="E95" s="33"/>
    </row>
    <row r="96" spans="1:5" ht="16.5" customHeight="1" x14ac:dyDescent="0.25">
      <c r="A96" s="67" t="s">
        <v>114</v>
      </c>
      <c r="B96" s="68"/>
      <c r="C96" s="68"/>
      <c r="D96" s="68"/>
      <c r="E96" s="69"/>
    </row>
    <row r="97" spans="1:6" ht="16.5" customHeight="1" x14ac:dyDescent="0.25">
      <c r="A97" s="31">
        <v>1</v>
      </c>
      <c r="B97" s="21" t="s">
        <v>115</v>
      </c>
      <c r="C97" s="21" t="s">
        <v>116</v>
      </c>
      <c r="D97" s="52">
        <v>0</v>
      </c>
      <c r="E97" s="33"/>
    </row>
    <row r="98" spans="1:6" ht="16.5" customHeight="1" x14ac:dyDescent="0.25">
      <c r="A98" s="31">
        <v>2</v>
      </c>
      <c r="B98" s="21" t="s">
        <v>117</v>
      </c>
      <c r="C98" s="21" t="s">
        <v>116</v>
      </c>
      <c r="D98" s="52">
        <v>0</v>
      </c>
      <c r="E98" s="33"/>
    </row>
    <row r="99" spans="1:6" ht="16.5" customHeight="1" x14ac:dyDescent="0.25">
      <c r="A99" s="31">
        <v>3</v>
      </c>
      <c r="B99" s="21" t="s">
        <v>118</v>
      </c>
      <c r="C99" s="21" t="s">
        <v>116</v>
      </c>
      <c r="D99" s="52">
        <v>0</v>
      </c>
      <c r="E99" s="33"/>
    </row>
    <row r="100" spans="1:6" ht="16.5" customHeight="1" x14ac:dyDescent="0.25">
      <c r="A100" s="31">
        <v>4</v>
      </c>
      <c r="B100" s="21" t="s">
        <v>119</v>
      </c>
      <c r="C100" s="21" t="s">
        <v>107</v>
      </c>
      <c r="D100" s="52">
        <v>0</v>
      </c>
      <c r="E100" s="33"/>
    </row>
    <row r="101" spans="1:6" ht="16.5" customHeight="1" x14ac:dyDescent="0.25">
      <c r="A101" s="70" t="s">
        <v>120</v>
      </c>
      <c r="B101" s="71"/>
      <c r="C101" s="71"/>
      <c r="D101" s="71"/>
      <c r="E101" s="72"/>
    </row>
    <row r="102" spans="1:6" ht="16.5" customHeight="1" x14ac:dyDescent="0.25">
      <c r="A102" s="31">
        <v>1</v>
      </c>
      <c r="B102" s="21" t="s">
        <v>121</v>
      </c>
      <c r="C102" s="21" t="s">
        <v>116</v>
      </c>
      <c r="D102" s="53"/>
      <c r="E102" s="33"/>
    </row>
    <row r="103" spans="1:6" ht="16.5" customHeight="1" x14ac:dyDescent="0.25">
      <c r="A103" s="31">
        <v>2</v>
      </c>
      <c r="B103" s="21" t="s">
        <v>122</v>
      </c>
      <c r="C103" s="21" t="s">
        <v>116</v>
      </c>
      <c r="D103" s="53"/>
      <c r="E103" s="33"/>
    </row>
    <row r="104" spans="1:6" ht="24.75" customHeight="1" x14ac:dyDescent="0.25">
      <c r="A104" s="31">
        <v>3</v>
      </c>
      <c r="B104" s="21" t="s">
        <v>123</v>
      </c>
      <c r="C104" s="21" t="s">
        <v>107</v>
      </c>
      <c r="D104" s="53"/>
      <c r="E104" s="33"/>
    </row>
    <row r="105" spans="1:6" ht="16.5" customHeight="1" x14ac:dyDescent="0.25">
      <c r="A105" s="55"/>
      <c r="B105" s="36"/>
      <c r="C105" s="36"/>
      <c r="D105" s="37"/>
      <c r="E105" s="37"/>
    </row>
    <row r="106" spans="1:6" ht="16.5" customHeight="1" x14ac:dyDescent="0.25">
      <c r="A106" s="61" t="s">
        <v>136</v>
      </c>
      <c r="B106" s="62"/>
      <c r="C106" s="62"/>
      <c r="D106" s="62"/>
      <c r="E106" s="62"/>
      <c r="F106" s="62"/>
    </row>
    <row r="107" spans="1:6" ht="16.5" customHeight="1" x14ac:dyDescent="0.25">
      <c r="A107" s="55"/>
      <c r="B107" s="36"/>
      <c r="C107" s="36"/>
      <c r="D107" s="37"/>
      <c r="E107" s="37"/>
    </row>
    <row r="108" spans="1:6" ht="16.5" customHeight="1" x14ac:dyDescent="0.25">
      <c r="A108" s="61" t="s">
        <v>135</v>
      </c>
      <c r="B108" s="62"/>
      <c r="C108" s="62"/>
      <c r="D108" s="62"/>
      <c r="E108" s="62"/>
      <c r="F108" s="62"/>
    </row>
    <row r="109" spans="1:6" ht="16.5" customHeight="1" x14ac:dyDescent="0.25">
      <c r="A109" s="55"/>
      <c r="B109" s="36"/>
      <c r="C109" s="36"/>
      <c r="D109" s="37"/>
      <c r="E109" s="37"/>
    </row>
    <row r="110" spans="1:6" ht="16.5" customHeight="1" x14ac:dyDescent="0.25">
      <c r="A110" s="55"/>
      <c r="B110" s="36"/>
      <c r="C110" s="36"/>
      <c r="D110" s="37"/>
      <c r="E110" s="37"/>
    </row>
    <row r="111" spans="1:6" ht="16.5" customHeight="1" x14ac:dyDescent="0.25">
      <c r="A111" s="55"/>
      <c r="B111" s="36"/>
      <c r="C111" s="36"/>
      <c r="D111" s="37"/>
      <c r="E111" s="37"/>
    </row>
    <row r="112" spans="1:6" ht="16.5" customHeight="1" x14ac:dyDescent="0.25">
      <c r="A112" s="55"/>
      <c r="B112" s="36"/>
      <c r="C112" s="36"/>
      <c r="D112" s="37"/>
      <c r="E112" s="37"/>
    </row>
    <row r="113" spans="1:5" ht="16.5" customHeight="1" x14ac:dyDescent="0.25">
      <c r="A113" s="55"/>
      <c r="B113" s="36"/>
      <c r="C113" s="36"/>
      <c r="D113" s="37"/>
      <c r="E113" s="37"/>
    </row>
    <row r="114" spans="1:5" ht="16.5" customHeight="1" x14ac:dyDescent="0.25">
      <c r="A114" s="55"/>
      <c r="B114" s="36"/>
      <c r="C114" s="36"/>
      <c r="D114" s="37"/>
      <c r="E114" s="37"/>
    </row>
    <row r="115" spans="1:5" ht="16.5" customHeight="1" x14ac:dyDescent="0.25">
      <c r="A115" s="55"/>
      <c r="B115" s="36"/>
      <c r="C115" s="36"/>
      <c r="D115" s="37"/>
      <c r="E115" s="37"/>
    </row>
    <row r="116" spans="1:5" ht="16.5" customHeight="1" x14ac:dyDescent="0.25">
      <c r="A116" s="55"/>
      <c r="B116" s="36"/>
      <c r="C116" s="36"/>
      <c r="D116" s="37"/>
      <c r="E116" s="37"/>
    </row>
    <row r="117" spans="1:5" ht="16.5" customHeight="1" x14ac:dyDescent="0.25">
      <c r="A117" s="55"/>
      <c r="B117" s="36"/>
      <c r="C117" s="36"/>
      <c r="D117" s="37"/>
      <c r="E117" s="37"/>
    </row>
    <row r="118" spans="1:5" ht="16.5" customHeight="1" x14ac:dyDescent="0.25">
      <c r="A118" s="55"/>
      <c r="B118" s="36"/>
      <c r="C118" s="36"/>
      <c r="D118" s="37"/>
      <c r="E118" s="37"/>
    </row>
    <row r="119" spans="1:5" ht="16.5" customHeight="1" x14ac:dyDescent="0.25">
      <c r="A119" s="55"/>
      <c r="B119" s="36"/>
      <c r="C119" s="36"/>
      <c r="D119" s="37"/>
      <c r="E119" s="37"/>
    </row>
    <row r="120" spans="1:5" ht="16.5" customHeight="1" x14ac:dyDescent="0.25">
      <c r="A120" s="55"/>
      <c r="B120" s="36"/>
      <c r="C120" s="36"/>
      <c r="D120" s="37"/>
      <c r="E120" s="37"/>
    </row>
    <row r="121" spans="1:5" ht="16.5" customHeight="1" x14ac:dyDescent="0.25">
      <c r="A121" s="55"/>
      <c r="B121" s="36"/>
      <c r="C121" s="36"/>
      <c r="D121" s="37"/>
      <c r="E121" s="37"/>
    </row>
    <row r="122" spans="1:5" ht="16.5" customHeight="1" x14ac:dyDescent="0.25">
      <c r="A122" s="55"/>
      <c r="B122" s="36"/>
      <c r="C122" s="36"/>
      <c r="D122" s="37"/>
      <c r="E122" s="37"/>
    </row>
    <row r="123" spans="1:5" ht="16.5" customHeight="1" x14ac:dyDescent="0.25">
      <c r="A123" s="55"/>
      <c r="B123" s="36"/>
      <c r="C123" s="36"/>
      <c r="D123" s="37"/>
      <c r="E123" s="37"/>
    </row>
    <row r="124" spans="1:5" ht="16.5" customHeight="1" x14ac:dyDescent="0.25">
      <c r="A124" s="55"/>
      <c r="B124" s="36"/>
      <c r="C124" s="36"/>
      <c r="D124" s="37"/>
      <c r="E124" s="37"/>
    </row>
    <row r="125" spans="1:5" ht="16.5" customHeight="1" x14ac:dyDescent="0.25">
      <c r="A125" s="55"/>
      <c r="B125" s="36"/>
      <c r="C125" s="36"/>
      <c r="D125" s="37"/>
      <c r="E125" s="37"/>
    </row>
    <row r="126" spans="1:5" ht="16.5" customHeight="1" x14ac:dyDescent="0.25">
      <c r="A126" s="55"/>
      <c r="B126" s="36"/>
      <c r="C126" s="36"/>
      <c r="D126" s="37"/>
      <c r="E126" s="37"/>
    </row>
    <row r="127" spans="1:5" ht="16.5" customHeight="1" x14ac:dyDescent="0.25">
      <c r="A127" s="55"/>
      <c r="B127" s="36"/>
      <c r="C127" s="36"/>
      <c r="D127" s="37"/>
      <c r="E127" s="37"/>
    </row>
    <row r="128" spans="1:5" ht="16.5" customHeight="1" x14ac:dyDescent="0.25">
      <c r="A128" s="55"/>
      <c r="B128" s="36"/>
      <c r="C128" s="36"/>
      <c r="D128" s="37"/>
      <c r="E128" s="37"/>
    </row>
    <row r="129" spans="1:5" ht="16.5" customHeight="1" x14ac:dyDescent="0.25">
      <c r="A129" s="55"/>
      <c r="B129" s="36"/>
      <c r="C129" s="36"/>
      <c r="D129" s="37"/>
      <c r="E129" s="37"/>
    </row>
    <row r="130" spans="1:5" ht="16.5" customHeight="1" x14ac:dyDescent="0.25">
      <c r="A130" s="55"/>
      <c r="B130" s="36"/>
      <c r="C130" s="36"/>
      <c r="D130" s="37"/>
      <c r="E130" s="37"/>
    </row>
    <row r="131" spans="1:5" ht="16.5" customHeight="1" x14ac:dyDescent="0.25">
      <c r="A131" s="55"/>
      <c r="B131" s="36"/>
      <c r="C131" s="36"/>
      <c r="D131" s="37"/>
      <c r="E131" s="37"/>
    </row>
    <row r="132" spans="1:5" ht="16.5" customHeight="1" x14ac:dyDescent="0.25">
      <c r="A132" s="55"/>
      <c r="B132" s="36"/>
      <c r="C132" s="36"/>
      <c r="D132" s="37"/>
      <c r="E132" s="37"/>
    </row>
    <row r="133" spans="1:5" ht="16.5" customHeight="1" x14ac:dyDescent="0.25">
      <c r="A133" s="55"/>
      <c r="B133" s="36"/>
      <c r="C133" s="36"/>
      <c r="D133" s="37"/>
      <c r="E133" s="37"/>
    </row>
    <row r="134" spans="1:5" ht="9.75" customHeight="1" x14ac:dyDescent="0.25"/>
    <row r="135" spans="1:5" x14ac:dyDescent="0.25">
      <c r="E135" s="38"/>
    </row>
  </sheetData>
  <mergeCells count="77">
    <mergeCell ref="B13:C13"/>
    <mergeCell ref="A1:F1"/>
    <mergeCell ref="A3:E3"/>
    <mergeCell ref="B4:C4"/>
    <mergeCell ref="B5:C5"/>
    <mergeCell ref="B6:C6"/>
    <mergeCell ref="A7:E7"/>
    <mergeCell ref="B8:C8"/>
    <mergeCell ref="B9:C9"/>
    <mergeCell ref="B10:C10"/>
    <mergeCell ref="B11:C11"/>
    <mergeCell ref="B12:C12"/>
    <mergeCell ref="A25:C25"/>
    <mergeCell ref="D25:E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E24"/>
    <mergeCell ref="A37:E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A36:C36"/>
    <mergeCell ref="B39:E39"/>
    <mergeCell ref="C40:C45"/>
    <mergeCell ref="D40:D45"/>
    <mergeCell ref="E40:E47"/>
    <mergeCell ref="C46:C47"/>
    <mergeCell ref="D46:D47"/>
    <mergeCell ref="C62:C64"/>
    <mergeCell ref="D62:D66"/>
    <mergeCell ref="E62:E66"/>
    <mergeCell ref="B48:E48"/>
    <mergeCell ref="D49:D51"/>
    <mergeCell ref="E49:E51"/>
    <mergeCell ref="B52:E52"/>
    <mergeCell ref="E53:E55"/>
    <mergeCell ref="B56:E56"/>
    <mergeCell ref="C57:C58"/>
    <mergeCell ref="D57:D58"/>
    <mergeCell ref="E57:E58"/>
    <mergeCell ref="B59:E59"/>
    <mergeCell ref="B61:E61"/>
    <mergeCell ref="D86:E86"/>
    <mergeCell ref="B67:E67"/>
    <mergeCell ref="B68:E68"/>
    <mergeCell ref="D69:D70"/>
    <mergeCell ref="E69:E70"/>
    <mergeCell ref="B71:E71"/>
    <mergeCell ref="D72:D80"/>
    <mergeCell ref="E72:E80"/>
    <mergeCell ref="B81:E81"/>
    <mergeCell ref="D82:D83"/>
    <mergeCell ref="E82:E83"/>
    <mergeCell ref="B84:E84"/>
    <mergeCell ref="D85:E85"/>
    <mergeCell ref="A108:F108"/>
    <mergeCell ref="D87:E87"/>
    <mergeCell ref="D88:E88"/>
    <mergeCell ref="A89:E89"/>
    <mergeCell ref="A96:E96"/>
    <mergeCell ref="A101:E101"/>
    <mergeCell ref="A106:F106"/>
  </mergeCells>
  <pageMargins left="0.7" right="0.7" top="0.75" bottom="0.75" header="0.3" footer="0.3"/>
  <pageSetup paperSize="9" scale="79" orientation="portrait" r:id="rId1"/>
  <rowBreaks count="2" manualBreakCount="2">
    <brk id="97" max="4" man="1"/>
    <brk id="106" max="4" man="1"/>
  </rowBreaks>
  <colBreaks count="1" manualBreakCount="1">
    <brk id="5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4857F-EB42-4CC0-B87F-80C9E710330A}">
  <sheetPr>
    <tabColor rgb="FF00B050"/>
  </sheetPr>
  <dimension ref="A1:I135"/>
  <sheetViews>
    <sheetView topLeftCell="A82" zoomScale="110" zoomScaleNormal="110" workbookViewId="0">
      <selection activeCell="H31" sqref="H31"/>
    </sheetView>
  </sheetViews>
  <sheetFormatPr defaultRowHeight="12.75" x14ac:dyDescent="0.25"/>
  <cols>
    <col min="1" max="1" width="6.42578125" style="1" customWidth="1"/>
    <col min="2" max="2" width="46.7109375" style="1" customWidth="1"/>
    <col min="3" max="3" width="22.7109375" style="1" customWidth="1"/>
    <col min="4" max="4" width="19.42578125" style="1" customWidth="1"/>
    <col min="5" max="5" width="14.7109375" style="1" customWidth="1"/>
    <col min="6" max="6" width="12.28515625" style="6" customWidth="1"/>
    <col min="7" max="7" width="11.5703125" style="1" customWidth="1"/>
    <col min="8" max="8" width="8.7109375" style="1" bestFit="1" customWidth="1"/>
    <col min="9" max="16384" width="9.140625" style="1"/>
  </cols>
  <sheetData>
    <row r="1" spans="1:6" ht="29.25" customHeight="1" x14ac:dyDescent="0.25">
      <c r="A1" s="61" t="s">
        <v>124</v>
      </c>
      <c r="B1" s="107"/>
      <c r="C1" s="107"/>
      <c r="D1" s="107"/>
      <c r="E1" s="107"/>
      <c r="F1" s="107"/>
    </row>
    <row r="2" spans="1:6" x14ac:dyDescent="0.25">
      <c r="A2" s="51"/>
      <c r="B2" s="3" t="s">
        <v>171</v>
      </c>
      <c r="C2" s="55"/>
      <c r="D2" s="55"/>
      <c r="E2" s="55"/>
      <c r="F2" s="5">
        <v>372.3</v>
      </c>
    </row>
    <row r="3" spans="1:6" ht="12" customHeight="1" x14ac:dyDescent="0.25">
      <c r="A3" s="95" t="s">
        <v>0</v>
      </c>
      <c r="B3" s="96"/>
      <c r="C3" s="96"/>
      <c r="D3" s="96"/>
      <c r="E3" s="97"/>
    </row>
    <row r="4" spans="1:6" ht="12.6" customHeight="1" x14ac:dyDescent="0.25">
      <c r="A4" s="7">
        <v>1</v>
      </c>
      <c r="B4" s="100" t="s">
        <v>1</v>
      </c>
      <c r="C4" s="101"/>
      <c r="D4" s="8" t="s">
        <v>127</v>
      </c>
      <c r="E4" s="9"/>
    </row>
    <row r="5" spans="1:6" ht="11.25" customHeight="1" x14ac:dyDescent="0.25">
      <c r="A5" s="7">
        <v>2</v>
      </c>
      <c r="B5" s="100" t="s">
        <v>3</v>
      </c>
      <c r="C5" s="101"/>
      <c r="D5" s="8" t="s">
        <v>126</v>
      </c>
      <c r="E5" s="39" t="s">
        <v>129</v>
      </c>
    </row>
    <row r="6" spans="1:6" ht="9.75" customHeight="1" x14ac:dyDescent="0.25">
      <c r="A6" s="7">
        <v>3</v>
      </c>
      <c r="B6" s="100" t="s">
        <v>4</v>
      </c>
      <c r="C6" s="101"/>
      <c r="D6" s="8" t="s">
        <v>128</v>
      </c>
      <c r="E6" s="9" t="s">
        <v>2</v>
      </c>
    </row>
    <row r="7" spans="1:6" ht="19.5" customHeight="1" x14ac:dyDescent="0.25">
      <c r="A7" s="95" t="s">
        <v>5</v>
      </c>
      <c r="B7" s="96"/>
      <c r="C7" s="96"/>
      <c r="D7" s="96"/>
      <c r="E7" s="97"/>
    </row>
    <row r="8" spans="1:6" ht="9.75" customHeight="1" x14ac:dyDescent="0.25">
      <c r="A8" s="7">
        <v>4</v>
      </c>
      <c r="B8" s="100" t="s">
        <v>6</v>
      </c>
      <c r="C8" s="101"/>
      <c r="D8" s="10">
        <v>0</v>
      </c>
      <c r="E8" s="11" t="s">
        <v>7</v>
      </c>
    </row>
    <row r="9" spans="1:6" ht="9.75" customHeight="1" x14ac:dyDescent="0.25">
      <c r="A9" s="7">
        <v>5</v>
      </c>
      <c r="B9" s="100" t="s">
        <v>8</v>
      </c>
      <c r="C9" s="101"/>
      <c r="D9" s="10">
        <v>0</v>
      </c>
      <c r="E9" s="12" t="s">
        <v>9</v>
      </c>
    </row>
    <row r="10" spans="1:6" ht="9.75" customHeight="1" x14ac:dyDescent="0.25">
      <c r="A10" s="7">
        <v>6</v>
      </c>
      <c r="B10" s="100" t="s">
        <v>10</v>
      </c>
      <c r="C10" s="101"/>
      <c r="D10" s="13">
        <v>-783.14</v>
      </c>
      <c r="E10" s="12" t="s">
        <v>9</v>
      </c>
    </row>
    <row r="11" spans="1:6" ht="9.75" customHeight="1" x14ac:dyDescent="0.25">
      <c r="A11" s="14">
        <v>7</v>
      </c>
      <c r="B11" s="92" t="s">
        <v>11</v>
      </c>
      <c r="C11" s="94"/>
      <c r="D11" s="15">
        <v>48294.720000000001</v>
      </c>
      <c r="E11" s="9" t="s">
        <v>12</v>
      </c>
    </row>
    <row r="12" spans="1:6" ht="9.75" customHeight="1" x14ac:dyDescent="0.25">
      <c r="A12" s="7">
        <v>9</v>
      </c>
      <c r="B12" s="100" t="s">
        <v>132</v>
      </c>
      <c r="C12" s="101"/>
      <c r="D12" s="16">
        <f>D11-D13</f>
        <v>41533.459199999998</v>
      </c>
      <c r="E12" s="12" t="s">
        <v>9</v>
      </c>
    </row>
    <row r="13" spans="1:6" ht="9.75" customHeight="1" x14ac:dyDescent="0.25">
      <c r="A13" s="7">
        <v>10</v>
      </c>
      <c r="B13" s="100" t="s">
        <v>13</v>
      </c>
      <c r="C13" s="101"/>
      <c r="D13" s="16">
        <f>D11*14%</f>
        <v>6761.2608000000009</v>
      </c>
      <c r="E13" s="12" t="s">
        <v>9</v>
      </c>
    </row>
    <row r="14" spans="1:6" ht="9.75" customHeight="1" x14ac:dyDescent="0.25">
      <c r="A14" s="14">
        <v>11</v>
      </c>
      <c r="B14" s="92" t="s">
        <v>14</v>
      </c>
      <c r="C14" s="94"/>
      <c r="D14" s="15">
        <v>48358.29</v>
      </c>
      <c r="E14" s="9" t="s">
        <v>12</v>
      </c>
    </row>
    <row r="15" spans="1:6" ht="9.75" customHeight="1" x14ac:dyDescent="0.25">
      <c r="A15" s="7">
        <v>12</v>
      </c>
      <c r="B15" s="100" t="s">
        <v>15</v>
      </c>
      <c r="C15" s="101"/>
      <c r="D15" s="17">
        <f>D14</f>
        <v>48358.29</v>
      </c>
      <c r="E15" s="12" t="s">
        <v>9</v>
      </c>
    </row>
    <row r="16" spans="1:6" ht="9.75" customHeight="1" x14ac:dyDescent="0.25">
      <c r="A16" s="7">
        <v>13</v>
      </c>
      <c r="B16" s="100" t="s">
        <v>16</v>
      </c>
      <c r="C16" s="101"/>
      <c r="D16" s="10">
        <v>0</v>
      </c>
      <c r="E16" s="12" t="s">
        <v>9</v>
      </c>
    </row>
    <row r="17" spans="1:9" ht="9.75" customHeight="1" x14ac:dyDescent="0.25">
      <c r="A17" s="7">
        <v>14</v>
      </c>
      <c r="B17" s="100" t="s">
        <v>17</v>
      </c>
      <c r="C17" s="101"/>
      <c r="D17" s="10">
        <v>0</v>
      </c>
      <c r="E17" s="12" t="s">
        <v>9</v>
      </c>
    </row>
    <row r="18" spans="1:9" ht="9.75" customHeight="1" x14ac:dyDescent="0.25">
      <c r="A18" s="7">
        <v>15</v>
      </c>
      <c r="B18" s="100" t="s">
        <v>18</v>
      </c>
      <c r="C18" s="101"/>
      <c r="D18" s="10">
        <v>0</v>
      </c>
      <c r="E18" s="12" t="s">
        <v>9</v>
      </c>
    </row>
    <row r="19" spans="1:9" ht="9.75" customHeight="1" x14ac:dyDescent="0.25">
      <c r="A19" s="7">
        <v>16</v>
      </c>
      <c r="B19" s="100" t="s">
        <v>19</v>
      </c>
      <c r="C19" s="101"/>
      <c r="D19" s="10">
        <v>0</v>
      </c>
      <c r="E19" s="12" t="s">
        <v>9</v>
      </c>
    </row>
    <row r="20" spans="1:9" ht="9.75" customHeight="1" x14ac:dyDescent="0.25">
      <c r="A20" s="14">
        <v>17</v>
      </c>
      <c r="B20" s="92" t="s">
        <v>20</v>
      </c>
      <c r="C20" s="94"/>
      <c r="D20" s="18">
        <f>D10+D11-D15</f>
        <v>-846.70999999999913</v>
      </c>
      <c r="E20" s="9" t="s">
        <v>12</v>
      </c>
    </row>
    <row r="21" spans="1:9" ht="9.75" customHeight="1" x14ac:dyDescent="0.25">
      <c r="A21" s="7">
        <v>18</v>
      </c>
      <c r="B21" s="100" t="s">
        <v>21</v>
      </c>
      <c r="C21" s="101"/>
      <c r="D21" s="12" t="s">
        <v>22</v>
      </c>
      <c r="E21" s="12" t="s">
        <v>9</v>
      </c>
    </row>
    <row r="22" spans="1:9" ht="9.75" customHeight="1" x14ac:dyDescent="0.25">
      <c r="A22" s="7">
        <v>19</v>
      </c>
      <c r="B22" s="100" t="s">
        <v>23</v>
      </c>
      <c r="C22" s="101"/>
      <c r="D22" s="12" t="s">
        <v>22</v>
      </c>
      <c r="E22" s="12" t="s">
        <v>9</v>
      </c>
    </row>
    <row r="23" spans="1:9" ht="13.7" customHeight="1" x14ac:dyDescent="0.25">
      <c r="A23" s="7">
        <v>20</v>
      </c>
      <c r="B23" s="100" t="s">
        <v>24</v>
      </c>
      <c r="C23" s="101"/>
      <c r="D23" s="17">
        <f>D20</f>
        <v>-846.70999999999913</v>
      </c>
      <c r="E23" s="12" t="s">
        <v>9</v>
      </c>
      <c r="H23" s="6"/>
    </row>
    <row r="24" spans="1:9" ht="12" customHeight="1" x14ac:dyDescent="0.25">
      <c r="A24" s="95" t="s">
        <v>25</v>
      </c>
      <c r="B24" s="96"/>
      <c r="C24" s="96"/>
      <c r="D24" s="96"/>
      <c r="E24" s="97"/>
      <c r="I24" s="1" t="s">
        <v>145</v>
      </c>
    </row>
    <row r="25" spans="1:9" ht="19.5" customHeight="1" x14ac:dyDescent="0.25">
      <c r="A25" s="90" t="s">
        <v>26</v>
      </c>
      <c r="B25" s="102"/>
      <c r="C25" s="91"/>
      <c r="D25" s="103" t="s">
        <v>27</v>
      </c>
      <c r="E25" s="104"/>
    </row>
    <row r="26" spans="1:9" ht="21.75" customHeight="1" x14ac:dyDescent="0.25">
      <c r="A26" s="19">
        <v>21</v>
      </c>
      <c r="B26" s="90" t="s">
        <v>28</v>
      </c>
      <c r="C26" s="98"/>
      <c r="D26" s="20">
        <f>D12*46.2%+2487.45</f>
        <v>21675.908150399999</v>
      </c>
      <c r="E26" s="21" t="s">
        <v>29</v>
      </c>
    </row>
    <row r="27" spans="1:9" ht="15.75" customHeight="1" x14ac:dyDescent="0.25">
      <c r="A27" s="19">
        <v>22</v>
      </c>
      <c r="B27" s="90" t="s">
        <v>130</v>
      </c>
      <c r="C27" s="91"/>
      <c r="D27" s="15">
        <f>D13</f>
        <v>6761.2608000000009</v>
      </c>
      <c r="E27" s="21" t="s">
        <v>29</v>
      </c>
    </row>
    <row r="28" spans="1:9" ht="12" customHeight="1" x14ac:dyDescent="0.25">
      <c r="A28" s="19">
        <v>23</v>
      </c>
      <c r="B28" s="90" t="s">
        <v>30</v>
      </c>
      <c r="C28" s="91"/>
      <c r="D28" s="16">
        <f>D27*34%</f>
        <v>2298.8286720000006</v>
      </c>
      <c r="E28" s="21" t="s">
        <v>29</v>
      </c>
      <c r="H28" s="1" t="s">
        <v>155</v>
      </c>
    </row>
    <row r="29" spans="1:9" ht="12" customHeight="1" x14ac:dyDescent="0.25">
      <c r="A29" s="19">
        <v>24</v>
      </c>
      <c r="B29" s="90" t="s">
        <v>31</v>
      </c>
      <c r="C29" s="91"/>
      <c r="D29" s="16">
        <f>D27*33%</f>
        <v>2231.2160640000002</v>
      </c>
      <c r="E29" s="21" t="s">
        <v>29</v>
      </c>
    </row>
    <row r="30" spans="1:9" ht="13.35" customHeight="1" x14ac:dyDescent="0.25">
      <c r="A30" s="19">
        <v>25</v>
      </c>
      <c r="B30" s="90" t="s">
        <v>32</v>
      </c>
      <c r="C30" s="91"/>
      <c r="D30" s="16">
        <f>D27*33%</f>
        <v>2231.2160640000002</v>
      </c>
      <c r="E30" s="21" t="s">
        <v>29</v>
      </c>
    </row>
    <row r="31" spans="1:9" ht="19.5" customHeight="1" x14ac:dyDescent="0.25">
      <c r="A31" s="19">
        <v>26</v>
      </c>
      <c r="B31" s="99" t="s">
        <v>33</v>
      </c>
      <c r="C31" s="98"/>
      <c r="D31" s="16">
        <f>D12*14%</f>
        <v>5814.6842880000004</v>
      </c>
      <c r="E31" s="21" t="s">
        <v>29</v>
      </c>
    </row>
    <row r="32" spans="1:9" ht="14.45" customHeight="1" x14ac:dyDescent="0.25">
      <c r="A32" s="19">
        <v>27</v>
      </c>
      <c r="B32" s="90" t="s">
        <v>34</v>
      </c>
      <c r="C32" s="91"/>
      <c r="D32" s="16">
        <f>D12*21%</f>
        <v>8722.0264319999987</v>
      </c>
      <c r="E32" s="21" t="s">
        <v>29</v>
      </c>
    </row>
    <row r="33" spans="1:8" ht="17.850000000000001" customHeight="1" x14ac:dyDescent="0.25">
      <c r="A33" s="19">
        <v>28</v>
      </c>
      <c r="B33" s="90" t="s">
        <v>35</v>
      </c>
      <c r="C33" s="91"/>
      <c r="D33" s="16">
        <f>D12*10%</f>
        <v>4153.3459199999998</v>
      </c>
      <c r="E33" s="21" t="s">
        <v>29</v>
      </c>
      <c r="H33" s="1" t="s">
        <v>155</v>
      </c>
    </row>
    <row r="34" spans="1:8" ht="15.75" customHeight="1" x14ac:dyDescent="0.25">
      <c r="A34" s="19">
        <v>31</v>
      </c>
      <c r="B34" s="90" t="s">
        <v>131</v>
      </c>
      <c r="C34" s="91"/>
      <c r="D34" s="16">
        <v>835.23</v>
      </c>
      <c r="E34" s="21" t="s">
        <v>29</v>
      </c>
    </row>
    <row r="35" spans="1:8" ht="15.75" customHeight="1" x14ac:dyDescent="0.25">
      <c r="A35" s="19">
        <v>32</v>
      </c>
      <c r="B35" s="90" t="s">
        <v>36</v>
      </c>
      <c r="C35" s="91"/>
      <c r="D35" s="16">
        <f>D12*0.8%</f>
        <v>332.26767359999997</v>
      </c>
      <c r="E35" s="21" t="s">
        <v>29</v>
      </c>
    </row>
    <row r="36" spans="1:8" ht="15" customHeight="1" x14ac:dyDescent="0.25">
      <c r="A36" s="92" t="s">
        <v>37</v>
      </c>
      <c r="B36" s="93"/>
      <c r="C36" s="94"/>
      <c r="D36" s="22">
        <f>D35+D34+D33+D32+D31+D27+D26</f>
        <v>48294.723264</v>
      </c>
      <c r="E36" s="23" t="s">
        <v>29</v>
      </c>
      <c r="G36" s="6"/>
    </row>
    <row r="37" spans="1:8" ht="17.100000000000001" customHeight="1" x14ac:dyDescent="0.25">
      <c r="A37" s="95" t="s">
        <v>38</v>
      </c>
      <c r="B37" s="96"/>
      <c r="C37" s="96"/>
      <c r="D37" s="96"/>
      <c r="E37" s="97"/>
    </row>
    <row r="38" spans="1:8" ht="39.75" customHeight="1" x14ac:dyDescent="0.25">
      <c r="A38" s="24"/>
      <c r="B38" s="25" t="s">
        <v>39</v>
      </c>
      <c r="C38" s="25" t="s">
        <v>40</v>
      </c>
      <c r="D38" s="25" t="s">
        <v>41</v>
      </c>
      <c r="E38" s="24" t="s">
        <v>42</v>
      </c>
    </row>
    <row r="39" spans="1:8" ht="22.7" customHeight="1" x14ac:dyDescent="0.25">
      <c r="A39" s="26">
        <v>25</v>
      </c>
      <c r="B39" s="80" t="s">
        <v>43</v>
      </c>
      <c r="C39" s="74"/>
      <c r="D39" s="74"/>
      <c r="E39" s="75"/>
    </row>
    <row r="40" spans="1:8" ht="41.1" customHeight="1" x14ac:dyDescent="0.25">
      <c r="A40" s="24"/>
      <c r="B40" s="11" t="s">
        <v>44</v>
      </c>
      <c r="C40" s="81" t="s">
        <v>45</v>
      </c>
      <c r="D40" s="81" t="s">
        <v>46</v>
      </c>
      <c r="E40" s="83">
        <f>D26/F2</f>
        <v>58.221617379532631</v>
      </c>
    </row>
    <row r="41" spans="1:8" ht="34.700000000000003" customHeight="1" x14ac:dyDescent="0.25">
      <c r="A41" s="24"/>
      <c r="B41" s="11" t="s">
        <v>47</v>
      </c>
      <c r="C41" s="85"/>
      <c r="D41" s="85"/>
      <c r="E41" s="87"/>
    </row>
    <row r="42" spans="1:8" ht="19.5" customHeight="1" x14ac:dyDescent="0.25">
      <c r="A42" s="24"/>
      <c r="B42" s="24" t="s">
        <v>48</v>
      </c>
      <c r="C42" s="85"/>
      <c r="D42" s="85"/>
      <c r="E42" s="87"/>
    </row>
    <row r="43" spans="1:8" ht="37.700000000000003" customHeight="1" x14ac:dyDescent="0.25">
      <c r="A43" s="24"/>
      <c r="B43" s="11" t="s">
        <v>49</v>
      </c>
      <c r="C43" s="85"/>
      <c r="D43" s="85"/>
      <c r="E43" s="87"/>
    </row>
    <row r="44" spans="1:8" ht="27.75" customHeight="1" x14ac:dyDescent="0.25">
      <c r="A44" s="24"/>
      <c r="B44" s="24" t="s">
        <v>50</v>
      </c>
      <c r="C44" s="85"/>
      <c r="D44" s="85"/>
      <c r="E44" s="87"/>
    </row>
    <row r="45" spans="1:8" ht="20.25" customHeight="1" x14ac:dyDescent="0.25">
      <c r="A45" s="24"/>
      <c r="B45" s="24" t="s">
        <v>51</v>
      </c>
      <c r="C45" s="85"/>
      <c r="D45" s="85"/>
      <c r="E45" s="87"/>
    </row>
    <row r="46" spans="1:8" ht="25.35" customHeight="1" x14ac:dyDescent="0.25">
      <c r="A46" s="24"/>
      <c r="B46" s="11" t="s">
        <v>52</v>
      </c>
      <c r="C46" s="88"/>
      <c r="D46" s="88"/>
      <c r="E46" s="87"/>
    </row>
    <row r="47" spans="1:8" ht="26.45" customHeight="1" x14ac:dyDescent="0.25">
      <c r="A47" s="24"/>
      <c r="B47" s="11" t="s">
        <v>53</v>
      </c>
      <c r="C47" s="89"/>
      <c r="D47" s="89"/>
      <c r="E47" s="84"/>
    </row>
    <row r="48" spans="1:8" ht="18.2" customHeight="1" x14ac:dyDescent="0.25">
      <c r="A48" s="26">
        <v>26</v>
      </c>
      <c r="B48" s="80" t="s">
        <v>54</v>
      </c>
      <c r="C48" s="74"/>
      <c r="D48" s="74"/>
      <c r="E48" s="75"/>
    </row>
    <row r="49" spans="1:5" ht="19.5" customHeight="1" x14ac:dyDescent="0.25">
      <c r="A49" s="24"/>
      <c r="B49" s="24" t="s">
        <v>55</v>
      </c>
      <c r="C49" s="11" t="s">
        <v>45</v>
      </c>
      <c r="D49" s="81" t="s">
        <v>46</v>
      </c>
      <c r="E49" s="83">
        <f>D27/F2</f>
        <v>18.160786462530218</v>
      </c>
    </row>
    <row r="50" spans="1:5" ht="30.75" customHeight="1" x14ac:dyDescent="0.25">
      <c r="A50" s="24"/>
      <c r="B50" s="11" t="s">
        <v>56</v>
      </c>
      <c r="C50" s="11" t="s">
        <v>57</v>
      </c>
      <c r="D50" s="85"/>
      <c r="E50" s="87"/>
    </row>
    <row r="51" spans="1:5" ht="17.100000000000001" customHeight="1" x14ac:dyDescent="0.25">
      <c r="A51" s="24"/>
      <c r="B51" s="11" t="s">
        <v>58</v>
      </c>
      <c r="C51" s="11" t="s">
        <v>45</v>
      </c>
      <c r="D51" s="82"/>
      <c r="E51" s="84"/>
    </row>
    <row r="52" spans="1:5" ht="14.45" customHeight="1" x14ac:dyDescent="0.25">
      <c r="A52" s="26">
        <v>27</v>
      </c>
      <c r="B52" s="80" t="s">
        <v>59</v>
      </c>
      <c r="C52" s="74"/>
      <c r="D52" s="74"/>
      <c r="E52" s="75"/>
    </row>
    <row r="53" spans="1:5" ht="20.25" customHeight="1" x14ac:dyDescent="0.25">
      <c r="A53" s="24"/>
      <c r="B53" s="11" t="s">
        <v>60</v>
      </c>
      <c r="C53" s="11" t="s">
        <v>61</v>
      </c>
      <c r="D53" s="11" t="s">
        <v>46</v>
      </c>
      <c r="E53" s="83">
        <f>D28/F2</f>
        <v>6.1746673972602757</v>
      </c>
    </row>
    <row r="54" spans="1:5" ht="20.25" customHeight="1" x14ac:dyDescent="0.25">
      <c r="A54" s="24"/>
      <c r="B54" s="11" t="s">
        <v>62</v>
      </c>
      <c r="C54" s="11" t="s">
        <v>61</v>
      </c>
      <c r="D54" s="11" t="s">
        <v>46</v>
      </c>
      <c r="E54" s="87"/>
    </row>
    <row r="55" spans="1:5" ht="20.25" customHeight="1" x14ac:dyDescent="0.25">
      <c r="A55" s="24"/>
      <c r="B55" s="24" t="s">
        <v>63</v>
      </c>
      <c r="C55" s="11" t="s">
        <v>61</v>
      </c>
      <c r="D55" s="11" t="s">
        <v>46</v>
      </c>
      <c r="E55" s="84"/>
    </row>
    <row r="56" spans="1:5" ht="13.35" customHeight="1" x14ac:dyDescent="0.25">
      <c r="A56" s="26">
        <v>28</v>
      </c>
      <c r="B56" s="80" t="s">
        <v>64</v>
      </c>
      <c r="C56" s="74"/>
      <c r="D56" s="74"/>
      <c r="E56" s="75"/>
    </row>
    <row r="57" spans="1:5" ht="21.6" customHeight="1" x14ac:dyDescent="0.25">
      <c r="A57" s="24"/>
      <c r="B57" s="11" t="s">
        <v>65</v>
      </c>
      <c r="C57" s="81" t="s">
        <v>66</v>
      </c>
      <c r="D57" s="81" t="s">
        <v>46</v>
      </c>
      <c r="E57" s="83">
        <f>D29/F2</f>
        <v>5.9930595326349723</v>
      </c>
    </row>
    <row r="58" spans="1:5" ht="21.6" customHeight="1" x14ac:dyDescent="0.25">
      <c r="A58" s="24"/>
      <c r="B58" s="11" t="s">
        <v>67</v>
      </c>
      <c r="C58" s="82"/>
      <c r="D58" s="82"/>
      <c r="E58" s="84"/>
    </row>
    <row r="59" spans="1:5" ht="15" customHeight="1" x14ac:dyDescent="0.25">
      <c r="A59" s="27">
        <v>29</v>
      </c>
      <c r="B59" s="80" t="s">
        <v>68</v>
      </c>
      <c r="C59" s="74"/>
      <c r="D59" s="74"/>
      <c r="E59" s="75"/>
    </row>
    <row r="60" spans="1:5" ht="36.6" customHeight="1" x14ac:dyDescent="0.25">
      <c r="A60" s="24"/>
      <c r="B60" s="11" t="s">
        <v>69</v>
      </c>
      <c r="C60" s="11" t="s">
        <v>70</v>
      </c>
      <c r="D60" s="11" t="s">
        <v>46</v>
      </c>
      <c r="E60" s="28">
        <f>D30/F2</f>
        <v>5.9930595326349723</v>
      </c>
    </row>
    <row r="61" spans="1:5" ht="16.5" customHeight="1" x14ac:dyDescent="0.25">
      <c r="A61" s="27">
        <v>30</v>
      </c>
      <c r="B61" s="80" t="s">
        <v>71</v>
      </c>
      <c r="C61" s="74"/>
      <c r="D61" s="74"/>
      <c r="E61" s="75"/>
    </row>
    <row r="62" spans="1:5" ht="30.75" customHeight="1" x14ac:dyDescent="0.25">
      <c r="A62" s="24"/>
      <c r="B62" s="11" t="s">
        <v>72</v>
      </c>
      <c r="C62" s="81" t="s">
        <v>73</v>
      </c>
      <c r="D62" s="81" t="s">
        <v>74</v>
      </c>
      <c r="E62" s="83">
        <f>D31/F2</f>
        <v>15.618276357775988</v>
      </c>
    </row>
    <row r="63" spans="1:5" ht="22.7" customHeight="1" x14ac:dyDescent="0.25">
      <c r="A63" s="24"/>
      <c r="B63" s="11" t="s">
        <v>75</v>
      </c>
      <c r="C63" s="85"/>
      <c r="D63" s="85"/>
      <c r="E63" s="87"/>
    </row>
    <row r="64" spans="1:5" ht="22.7" customHeight="1" x14ac:dyDescent="0.25">
      <c r="A64" s="24"/>
      <c r="B64" s="11" t="s">
        <v>76</v>
      </c>
      <c r="C64" s="82"/>
      <c r="D64" s="85"/>
      <c r="E64" s="87"/>
    </row>
    <row r="65" spans="1:5" ht="22.7" customHeight="1" x14ac:dyDescent="0.25">
      <c r="A65" s="24"/>
      <c r="B65" s="11" t="s">
        <v>77</v>
      </c>
      <c r="C65" s="25" t="s">
        <v>78</v>
      </c>
      <c r="D65" s="85"/>
      <c r="E65" s="87"/>
    </row>
    <row r="66" spans="1:5" ht="29.45" customHeight="1" x14ac:dyDescent="0.25">
      <c r="A66" s="24"/>
      <c r="B66" s="11" t="s">
        <v>72</v>
      </c>
      <c r="C66" s="29" t="s">
        <v>79</v>
      </c>
      <c r="D66" s="82"/>
      <c r="E66" s="84"/>
    </row>
    <row r="67" spans="1:5" ht="16.5" customHeight="1" x14ac:dyDescent="0.25">
      <c r="A67" s="27">
        <v>31</v>
      </c>
      <c r="B67" s="80" t="s">
        <v>71</v>
      </c>
      <c r="C67" s="74"/>
      <c r="D67" s="74"/>
      <c r="E67" s="75"/>
    </row>
    <row r="68" spans="1:5" ht="17.100000000000001" customHeight="1" x14ac:dyDescent="0.25">
      <c r="A68" s="26">
        <v>31</v>
      </c>
      <c r="B68" s="80" t="s">
        <v>80</v>
      </c>
      <c r="C68" s="74"/>
      <c r="D68" s="74"/>
      <c r="E68" s="75"/>
    </row>
    <row r="69" spans="1:5" ht="15" customHeight="1" x14ac:dyDescent="0.25">
      <c r="A69" s="24"/>
      <c r="B69" s="11" t="s">
        <v>81</v>
      </c>
      <c r="C69" s="40" t="s">
        <v>147</v>
      </c>
      <c r="D69" s="81" t="s">
        <v>46</v>
      </c>
      <c r="E69" s="83">
        <f>D35/F2</f>
        <v>0.89247293473005629</v>
      </c>
    </row>
    <row r="70" spans="1:5" ht="16.5" customHeight="1" x14ac:dyDescent="0.25">
      <c r="A70" s="24"/>
      <c r="B70" s="11" t="s">
        <v>83</v>
      </c>
      <c r="C70" s="11" t="s">
        <v>146</v>
      </c>
      <c r="D70" s="82"/>
      <c r="E70" s="84"/>
    </row>
    <row r="71" spans="1:5" ht="16.5" customHeight="1" x14ac:dyDescent="0.25">
      <c r="A71" s="26">
        <v>32</v>
      </c>
      <c r="B71" s="80" t="s">
        <v>84</v>
      </c>
      <c r="C71" s="74"/>
      <c r="D71" s="74"/>
      <c r="E71" s="75"/>
    </row>
    <row r="72" spans="1:5" ht="22.7" customHeight="1" x14ac:dyDescent="0.25">
      <c r="A72" s="24"/>
      <c r="B72" s="11" t="s">
        <v>85</v>
      </c>
      <c r="C72" s="25" t="s">
        <v>86</v>
      </c>
      <c r="D72" s="81" t="s">
        <v>46</v>
      </c>
      <c r="E72" s="78">
        <f>D32/F2</f>
        <v>23.427414536663978</v>
      </c>
    </row>
    <row r="73" spans="1:5" ht="14.45" customHeight="1" x14ac:dyDescent="0.25">
      <c r="A73" s="24"/>
      <c r="B73" s="11" t="s">
        <v>87</v>
      </c>
      <c r="C73" s="25" t="s">
        <v>86</v>
      </c>
      <c r="D73" s="85"/>
      <c r="E73" s="79"/>
    </row>
    <row r="74" spans="1:5" ht="16.5" customHeight="1" x14ac:dyDescent="0.25">
      <c r="A74" s="24"/>
      <c r="B74" s="11" t="s">
        <v>88</v>
      </c>
      <c r="C74" s="25" t="s">
        <v>86</v>
      </c>
      <c r="D74" s="85"/>
      <c r="E74" s="79"/>
    </row>
    <row r="75" spans="1:5" ht="11.25" customHeight="1" x14ac:dyDescent="0.25">
      <c r="A75" s="24"/>
      <c r="B75" s="11" t="s">
        <v>89</v>
      </c>
      <c r="C75" s="25" t="s">
        <v>86</v>
      </c>
      <c r="D75" s="85"/>
      <c r="E75" s="79"/>
    </row>
    <row r="76" spans="1:5" ht="21.95" customHeight="1" x14ac:dyDescent="0.25">
      <c r="A76" s="24"/>
      <c r="B76" s="11" t="s">
        <v>90</v>
      </c>
      <c r="C76" s="25" t="s">
        <v>86</v>
      </c>
      <c r="D76" s="85"/>
      <c r="E76" s="79"/>
    </row>
    <row r="77" spans="1:5" ht="29.45" customHeight="1" x14ac:dyDescent="0.25">
      <c r="A77" s="24"/>
      <c r="B77" s="11" t="s">
        <v>91</v>
      </c>
      <c r="C77" s="25" t="s">
        <v>86</v>
      </c>
      <c r="D77" s="85"/>
      <c r="E77" s="79"/>
    </row>
    <row r="78" spans="1:5" ht="20.25" customHeight="1" x14ac:dyDescent="0.25">
      <c r="A78" s="24"/>
      <c r="B78" s="11" t="s">
        <v>92</v>
      </c>
      <c r="C78" s="25" t="s">
        <v>86</v>
      </c>
      <c r="D78" s="85"/>
      <c r="E78" s="79"/>
    </row>
    <row r="79" spans="1:5" ht="20.25" customHeight="1" x14ac:dyDescent="0.25">
      <c r="A79" s="24"/>
      <c r="B79" s="24" t="s">
        <v>93</v>
      </c>
      <c r="C79" s="25" t="s">
        <v>86</v>
      </c>
      <c r="D79" s="85"/>
      <c r="E79" s="79"/>
    </row>
    <row r="80" spans="1:5" ht="15" customHeight="1" x14ac:dyDescent="0.25">
      <c r="A80" s="24"/>
      <c r="B80" s="11" t="s">
        <v>94</v>
      </c>
      <c r="C80" s="25" t="s">
        <v>95</v>
      </c>
      <c r="D80" s="82"/>
      <c r="E80" s="86"/>
    </row>
    <row r="81" spans="1:5" ht="12.6" customHeight="1" x14ac:dyDescent="0.25">
      <c r="A81" s="26">
        <v>37</v>
      </c>
      <c r="B81" s="73" t="s">
        <v>133</v>
      </c>
      <c r="C81" s="74"/>
      <c r="D81" s="74"/>
      <c r="E81" s="75"/>
    </row>
    <row r="82" spans="1:5" ht="37.700000000000003" customHeight="1" x14ac:dyDescent="0.25">
      <c r="A82" s="24"/>
      <c r="B82" s="11" t="s">
        <v>134</v>
      </c>
      <c r="C82" s="25" t="s">
        <v>97</v>
      </c>
      <c r="D82" s="76" t="s">
        <v>96</v>
      </c>
      <c r="E82" s="78">
        <f>D34/F2</f>
        <v>2.243432715551974</v>
      </c>
    </row>
    <row r="83" spans="1:5" ht="23.25" customHeight="1" x14ac:dyDescent="0.25">
      <c r="A83" s="24"/>
      <c r="B83" s="40" t="s">
        <v>134</v>
      </c>
      <c r="C83" s="25" t="s">
        <v>98</v>
      </c>
      <c r="D83" s="77"/>
      <c r="E83" s="79"/>
    </row>
    <row r="84" spans="1:5" ht="9.75" customHeight="1" x14ac:dyDescent="0.25">
      <c r="A84" s="26">
        <v>38</v>
      </c>
      <c r="B84" s="80" t="s">
        <v>99</v>
      </c>
      <c r="C84" s="74"/>
      <c r="D84" s="74"/>
      <c r="E84" s="75"/>
    </row>
    <row r="85" spans="1:5" ht="14.25" customHeight="1" x14ac:dyDescent="0.25">
      <c r="A85" s="24"/>
      <c r="B85" s="11" t="s">
        <v>100</v>
      </c>
      <c r="C85" s="11" t="s">
        <v>101</v>
      </c>
      <c r="D85" s="65">
        <v>0</v>
      </c>
      <c r="E85" s="66"/>
    </row>
    <row r="86" spans="1:5" ht="14.25" customHeight="1" x14ac:dyDescent="0.25">
      <c r="A86" s="24"/>
      <c r="B86" s="11" t="s">
        <v>102</v>
      </c>
      <c r="C86" s="11" t="s">
        <v>101</v>
      </c>
      <c r="D86" s="65">
        <v>0</v>
      </c>
      <c r="E86" s="66"/>
    </row>
    <row r="87" spans="1:5" ht="14.25" customHeight="1" x14ac:dyDescent="0.25">
      <c r="A87" s="24"/>
      <c r="B87" s="11" t="s">
        <v>103</v>
      </c>
      <c r="C87" s="11" t="s">
        <v>101</v>
      </c>
      <c r="D87" s="65">
        <v>0</v>
      </c>
      <c r="E87" s="66"/>
    </row>
    <row r="88" spans="1:5" ht="14.25" customHeight="1" x14ac:dyDescent="0.25">
      <c r="A88" s="54"/>
      <c r="B88" s="11" t="s">
        <v>104</v>
      </c>
      <c r="C88" s="11" t="s">
        <v>7</v>
      </c>
      <c r="D88" s="65">
        <v>0</v>
      </c>
      <c r="E88" s="66"/>
    </row>
    <row r="89" spans="1:5" ht="16.5" customHeight="1" x14ac:dyDescent="0.25">
      <c r="A89" s="67" t="s">
        <v>105</v>
      </c>
      <c r="B89" s="68"/>
      <c r="C89" s="68"/>
      <c r="D89" s="68"/>
      <c r="E89" s="69"/>
    </row>
    <row r="90" spans="1:5" ht="16.5" customHeight="1" x14ac:dyDescent="0.25">
      <c r="A90" s="31">
        <v>1</v>
      </c>
      <c r="B90" s="21" t="s">
        <v>106</v>
      </c>
      <c r="C90" s="21" t="s">
        <v>107</v>
      </c>
      <c r="D90" s="52">
        <v>0</v>
      </c>
      <c r="E90" s="33"/>
    </row>
    <row r="91" spans="1:5" ht="16.5" customHeight="1" x14ac:dyDescent="0.25">
      <c r="A91" s="31">
        <v>2</v>
      </c>
      <c r="B91" s="21" t="s">
        <v>108</v>
      </c>
      <c r="C91" s="21" t="s">
        <v>107</v>
      </c>
      <c r="D91" s="52">
        <v>0</v>
      </c>
      <c r="E91" s="33"/>
    </row>
    <row r="92" spans="1:5" ht="16.5" customHeight="1" x14ac:dyDescent="0.25">
      <c r="A92" s="31">
        <v>3</v>
      </c>
      <c r="B92" s="21" t="s">
        <v>109</v>
      </c>
      <c r="C92" s="21" t="s">
        <v>107</v>
      </c>
      <c r="D92" s="34"/>
      <c r="E92" s="33"/>
    </row>
    <row r="93" spans="1:5" ht="16.5" customHeight="1" x14ac:dyDescent="0.25">
      <c r="A93" s="31">
        <v>4</v>
      </c>
      <c r="B93" s="21" t="s">
        <v>110</v>
      </c>
      <c r="C93" s="21" t="s">
        <v>107</v>
      </c>
      <c r="D93" s="52" t="s">
        <v>111</v>
      </c>
      <c r="E93" s="33"/>
    </row>
    <row r="94" spans="1:5" ht="16.5" customHeight="1" x14ac:dyDescent="0.25">
      <c r="A94" s="31">
        <v>5</v>
      </c>
      <c r="B94" s="21" t="s">
        <v>112</v>
      </c>
      <c r="C94" s="21" t="s">
        <v>107</v>
      </c>
      <c r="D94" s="52" t="s">
        <v>111</v>
      </c>
      <c r="E94" s="33"/>
    </row>
    <row r="95" spans="1:5" ht="16.5" customHeight="1" x14ac:dyDescent="0.25">
      <c r="A95" s="31">
        <v>6</v>
      </c>
      <c r="B95" s="21" t="s">
        <v>113</v>
      </c>
      <c r="C95" s="21" t="s">
        <v>107</v>
      </c>
      <c r="D95" s="34"/>
      <c r="E95" s="33"/>
    </row>
    <row r="96" spans="1:5" ht="16.5" customHeight="1" x14ac:dyDescent="0.25">
      <c r="A96" s="67" t="s">
        <v>114</v>
      </c>
      <c r="B96" s="68"/>
      <c r="C96" s="68"/>
      <c r="D96" s="68"/>
      <c r="E96" s="69"/>
    </row>
    <row r="97" spans="1:6" ht="16.5" customHeight="1" x14ac:dyDescent="0.25">
      <c r="A97" s="31">
        <v>1</v>
      </c>
      <c r="B97" s="21" t="s">
        <v>115</v>
      </c>
      <c r="C97" s="21" t="s">
        <v>116</v>
      </c>
      <c r="D97" s="52">
        <v>0</v>
      </c>
      <c r="E97" s="33"/>
    </row>
    <row r="98" spans="1:6" ht="16.5" customHeight="1" x14ac:dyDescent="0.25">
      <c r="A98" s="31">
        <v>2</v>
      </c>
      <c r="B98" s="21" t="s">
        <v>117</v>
      </c>
      <c r="C98" s="21" t="s">
        <v>116</v>
      </c>
      <c r="D98" s="52">
        <v>0</v>
      </c>
      <c r="E98" s="33"/>
    </row>
    <row r="99" spans="1:6" ht="16.5" customHeight="1" x14ac:dyDescent="0.25">
      <c r="A99" s="31">
        <v>3</v>
      </c>
      <c r="B99" s="21" t="s">
        <v>118</v>
      </c>
      <c r="C99" s="21" t="s">
        <v>116</v>
      </c>
      <c r="D99" s="52">
        <v>0</v>
      </c>
      <c r="E99" s="33"/>
    </row>
    <row r="100" spans="1:6" ht="16.5" customHeight="1" x14ac:dyDescent="0.25">
      <c r="A100" s="31">
        <v>4</v>
      </c>
      <c r="B100" s="21" t="s">
        <v>119</v>
      </c>
      <c r="C100" s="21" t="s">
        <v>107</v>
      </c>
      <c r="D100" s="52">
        <v>0</v>
      </c>
      <c r="E100" s="33"/>
    </row>
    <row r="101" spans="1:6" ht="16.5" customHeight="1" x14ac:dyDescent="0.25">
      <c r="A101" s="70" t="s">
        <v>120</v>
      </c>
      <c r="B101" s="71"/>
      <c r="C101" s="71"/>
      <c r="D101" s="71"/>
      <c r="E101" s="72"/>
    </row>
    <row r="102" spans="1:6" ht="16.5" customHeight="1" x14ac:dyDescent="0.25">
      <c r="A102" s="31">
        <v>1</v>
      </c>
      <c r="B102" s="21" t="s">
        <v>121</v>
      </c>
      <c r="C102" s="21" t="s">
        <v>116</v>
      </c>
      <c r="D102" s="53"/>
      <c r="E102" s="33"/>
    </row>
    <row r="103" spans="1:6" ht="16.5" customHeight="1" x14ac:dyDescent="0.25">
      <c r="A103" s="31">
        <v>2</v>
      </c>
      <c r="B103" s="21" t="s">
        <v>122</v>
      </c>
      <c r="C103" s="21" t="s">
        <v>116</v>
      </c>
      <c r="D103" s="53"/>
      <c r="E103" s="33"/>
    </row>
    <row r="104" spans="1:6" ht="24.75" customHeight="1" x14ac:dyDescent="0.25">
      <c r="A104" s="31">
        <v>3</v>
      </c>
      <c r="B104" s="21" t="s">
        <v>123</v>
      </c>
      <c r="C104" s="21" t="s">
        <v>107</v>
      </c>
      <c r="D104" s="53"/>
      <c r="E104" s="33"/>
    </row>
    <row r="105" spans="1:6" ht="16.5" customHeight="1" x14ac:dyDescent="0.25">
      <c r="A105" s="55"/>
      <c r="B105" s="36"/>
      <c r="C105" s="36"/>
      <c r="D105" s="37"/>
      <c r="E105" s="37"/>
    </row>
    <row r="106" spans="1:6" ht="16.5" customHeight="1" x14ac:dyDescent="0.25">
      <c r="A106" s="61" t="s">
        <v>136</v>
      </c>
      <c r="B106" s="62"/>
      <c r="C106" s="62"/>
      <c r="D106" s="62"/>
      <c r="E106" s="62"/>
      <c r="F106" s="62"/>
    </row>
    <row r="107" spans="1:6" ht="16.5" customHeight="1" x14ac:dyDescent="0.25">
      <c r="A107" s="55"/>
      <c r="B107" s="36"/>
      <c r="C107" s="36"/>
      <c r="D107" s="37"/>
      <c r="E107" s="37"/>
    </row>
    <row r="108" spans="1:6" ht="16.5" customHeight="1" x14ac:dyDescent="0.25">
      <c r="A108" s="61" t="s">
        <v>135</v>
      </c>
      <c r="B108" s="62"/>
      <c r="C108" s="62"/>
      <c r="D108" s="62"/>
      <c r="E108" s="62"/>
      <c r="F108" s="62"/>
    </row>
    <row r="109" spans="1:6" ht="16.5" customHeight="1" x14ac:dyDescent="0.25">
      <c r="A109" s="55"/>
      <c r="B109" s="36"/>
      <c r="C109" s="36"/>
      <c r="D109" s="37"/>
      <c r="E109" s="37"/>
    </row>
    <row r="110" spans="1:6" ht="16.5" customHeight="1" x14ac:dyDescent="0.25">
      <c r="A110" s="55"/>
      <c r="B110" s="36"/>
      <c r="C110" s="36"/>
      <c r="D110" s="37"/>
      <c r="E110" s="37"/>
    </row>
    <row r="111" spans="1:6" ht="16.5" customHeight="1" x14ac:dyDescent="0.25">
      <c r="A111" s="55"/>
      <c r="B111" s="36"/>
      <c r="C111" s="36"/>
      <c r="D111" s="37"/>
      <c r="E111" s="37"/>
    </row>
    <row r="112" spans="1:6" ht="16.5" customHeight="1" x14ac:dyDescent="0.25">
      <c r="A112" s="55"/>
      <c r="B112" s="36"/>
      <c r="C112" s="36"/>
      <c r="D112" s="37"/>
      <c r="E112" s="37"/>
    </row>
    <row r="113" spans="1:5" ht="16.5" customHeight="1" x14ac:dyDescent="0.25">
      <c r="A113" s="55"/>
      <c r="B113" s="36"/>
      <c r="C113" s="36"/>
      <c r="D113" s="37"/>
      <c r="E113" s="37"/>
    </row>
    <row r="114" spans="1:5" ht="16.5" customHeight="1" x14ac:dyDescent="0.25">
      <c r="A114" s="55"/>
      <c r="B114" s="36"/>
      <c r="C114" s="36"/>
      <c r="D114" s="37"/>
      <c r="E114" s="37"/>
    </row>
    <row r="115" spans="1:5" ht="16.5" customHeight="1" x14ac:dyDescent="0.25">
      <c r="A115" s="55"/>
      <c r="B115" s="36"/>
      <c r="C115" s="36"/>
      <c r="D115" s="37"/>
      <c r="E115" s="37"/>
    </row>
    <row r="116" spans="1:5" ht="16.5" customHeight="1" x14ac:dyDescent="0.25">
      <c r="A116" s="55"/>
      <c r="B116" s="36"/>
      <c r="C116" s="36"/>
      <c r="D116" s="37"/>
      <c r="E116" s="37"/>
    </row>
    <row r="117" spans="1:5" ht="16.5" customHeight="1" x14ac:dyDescent="0.25">
      <c r="A117" s="55"/>
      <c r="B117" s="36"/>
      <c r="C117" s="36"/>
      <c r="D117" s="37"/>
      <c r="E117" s="37"/>
    </row>
    <row r="118" spans="1:5" ht="16.5" customHeight="1" x14ac:dyDescent="0.25">
      <c r="A118" s="55"/>
      <c r="B118" s="36"/>
      <c r="C118" s="36"/>
      <c r="D118" s="37"/>
      <c r="E118" s="37"/>
    </row>
    <row r="119" spans="1:5" ht="16.5" customHeight="1" x14ac:dyDescent="0.25">
      <c r="A119" s="55"/>
      <c r="B119" s="36"/>
      <c r="C119" s="36"/>
      <c r="D119" s="37"/>
      <c r="E119" s="37"/>
    </row>
    <row r="120" spans="1:5" ht="16.5" customHeight="1" x14ac:dyDescent="0.25">
      <c r="A120" s="55"/>
      <c r="B120" s="36"/>
      <c r="C120" s="36"/>
      <c r="D120" s="37"/>
      <c r="E120" s="37"/>
    </row>
    <row r="121" spans="1:5" ht="16.5" customHeight="1" x14ac:dyDescent="0.25">
      <c r="A121" s="55"/>
      <c r="B121" s="36"/>
      <c r="C121" s="36"/>
      <c r="D121" s="37"/>
      <c r="E121" s="37"/>
    </row>
    <row r="122" spans="1:5" ht="16.5" customHeight="1" x14ac:dyDescent="0.25">
      <c r="A122" s="55"/>
      <c r="B122" s="36"/>
      <c r="C122" s="36"/>
      <c r="D122" s="37"/>
      <c r="E122" s="37"/>
    </row>
    <row r="123" spans="1:5" ht="16.5" customHeight="1" x14ac:dyDescent="0.25">
      <c r="A123" s="55"/>
      <c r="B123" s="36"/>
      <c r="C123" s="36"/>
      <c r="D123" s="37"/>
      <c r="E123" s="37"/>
    </row>
    <row r="124" spans="1:5" ht="16.5" customHeight="1" x14ac:dyDescent="0.25">
      <c r="A124" s="55"/>
      <c r="B124" s="36"/>
      <c r="C124" s="36"/>
      <c r="D124" s="37"/>
      <c r="E124" s="37"/>
    </row>
    <row r="125" spans="1:5" ht="16.5" customHeight="1" x14ac:dyDescent="0.25">
      <c r="A125" s="55"/>
      <c r="B125" s="36"/>
      <c r="C125" s="36"/>
      <c r="D125" s="37"/>
      <c r="E125" s="37"/>
    </row>
    <row r="126" spans="1:5" ht="16.5" customHeight="1" x14ac:dyDescent="0.25">
      <c r="A126" s="55"/>
      <c r="B126" s="36"/>
      <c r="C126" s="36"/>
      <c r="D126" s="37"/>
      <c r="E126" s="37"/>
    </row>
    <row r="127" spans="1:5" ht="16.5" customHeight="1" x14ac:dyDescent="0.25">
      <c r="A127" s="55"/>
      <c r="B127" s="36"/>
      <c r="C127" s="36"/>
      <c r="D127" s="37"/>
      <c r="E127" s="37"/>
    </row>
    <row r="128" spans="1:5" ht="16.5" customHeight="1" x14ac:dyDescent="0.25">
      <c r="A128" s="55"/>
      <c r="B128" s="36"/>
      <c r="C128" s="36"/>
      <c r="D128" s="37"/>
      <c r="E128" s="37"/>
    </row>
    <row r="129" spans="1:5" ht="16.5" customHeight="1" x14ac:dyDescent="0.25">
      <c r="A129" s="55"/>
      <c r="B129" s="36"/>
      <c r="C129" s="36"/>
      <c r="D129" s="37"/>
      <c r="E129" s="37"/>
    </row>
    <row r="130" spans="1:5" ht="16.5" customHeight="1" x14ac:dyDescent="0.25">
      <c r="A130" s="55"/>
      <c r="B130" s="36"/>
      <c r="C130" s="36"/>
      <c r="D130" s="37"/>
      <c r="E130" s="37"/>
    </row>
    <row r="131" spans="1:5" ht="16.5" customHeight="1" x14ac:dyDescent="0.25">
      <c r="A131" s="55"/>
      <c r="B131" s="36"/>
      <c r="C131" s="36"/>
      <c r="D131" s="37"/>
      <c r="E131" s="37"/>
    </row>
    <row r="132" spans="1:5" ht="16.5" customHeight="1" x14ac:dyDescent="0.25">
      <c r="A132" s="55"/>
      <c r="B132" s="36"/>
      <c r="C132" s="36"/>
      <c r="D132" s="37"/>
      <c r="E132" s="37"/>
    </row>
    <row r="133" spans="1:5" ht="16.5" customHeight="1" x14ac:dyDescent="0.25">
      <c r="A133" s="55"/>
      <c r="B133" s="36"/>
      <c r="C133" s="36"/>
      <c r="D133" s="37"/>
      <c r="E133" s="37"/>
    </row>
    <row r="134" spans="1:5" ht="9.75" customHeight="1" x14ac:dyDescent="0.25"/>
    <row r="135" spans="1:5" x14ac:dyDescent="0.25">
      <c r="E135" s="38"/>
    </row>
  </sheetData>
  <mergeCells count="77">
    <mergeCell ref="B13:C13"/>
    <mergeCell ref="A1:F1"/>
    <mergeCell ref="A3:E3"/>
    <mergeCell ref="B4:C4"/>
    <mergeCell ref="B5:C5"/>
    <mergeCell ref="B6:C6"/>
    <mergeCell ref="A7:E7"/>
    <mergeCell ref="B8:C8"/>
    <mergeCell ref="B9:C9"/>
    <mergeCell ref="B10:C10"/>
    <mergeCell ref="B11:C11"/>
    <mergeCell ref="B12:C12"/>
    <mergeCell ref="A25:C25"/>
    <mergeCell ref="D25:E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E24"/>
    <mergeCell ref="A37:E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A36:C36"/>
    <mergeCell ref="B39:E39"/>
    <mergeCell ref="C40:C45"/>
    <mergeCell ref="D40:D45"/>
    <mergeCell ref="E40:E47"/>
    <mergeCell ref="C46:C47"/>
    <mergeCell ref="D46:D47"/>
    <mergeCell ref="C62:C64"/>
    <mergeCell ref="D62:D66"/>
    <mergeCell ref="E62:E66"/>
    <mergeCell ref="B48:E48"/>
    <mergeCell ref="D49:D51"/>
    <mergeCell ref="E49:E51"/>
    <mergeCell ref="B52:E52"/>
    <mergeCell ref="E53:E55"/>
    <mergeCell ref="B56:E56"/>
    <mergeCell ref="C57:C58"/>
    <mergeCell ref="D57:D58"/>
    <mergeCell ref="E57:E58"/>
    <mergeCell ref="B59:E59"/>
    <mergeCell ref="B61:E61"/>
    <mergeCell ref="D86:E86"/>
    <mergeCell ref="B67:E67"/>
    <mergeCell ref="B68:E68"/>
    <mergeCell ref="D69:D70"/>
    <mergeCell ref="E69:E70"/>
    <mergeCell ref="B71:E71"/>
    <mergeCell ref="D72:D80"/>
    <mergeCell ref="E72:E80"/>
    <mergeCell ref="B81:E81"/>
    <mergeCell ref="D82:D83"/>
    <mergeCell ref="E82:E83"/>
    <mergeCell ref="B84:E84"/>
    <mergeCell ref="D85:E85"/>
    <mergeCell ref="A108:F108"/>
    <mergeCell ref="D87:E87"/>
    <mergeCell ref="D88:E88"/>
    <mergeCell ref="A89:E89"/>
    <mergeCell ref="A96:E96"/>
    <mergeCell ref="A101:E101"/>
    <mergeCell ref="A106:F106"/>
  </mergeCells>
  <pageMargins left="0.7" right="0.7" top="0.75" bottom="0.75" header="0.3" footer="0.3"/>
  <pageSetup paperSize="9" scale="79" orientation="portrait" r:id="rId1"/>
  <rowBreaks count="2" manualBreakCount="2">
    <brk id="97" max="4" man="1"/>
    <brk id="106" max="4" man="1"/>
  </rowBreaks>
  <colBreaks count="1" manualBreakCount="1">
    <brk id="5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E30E7-9C59-4C77-9CAC-146D9218F5D7}">
  <sheetPr>
    <tabColor rgb="FF00B050"/>
  </sheetPr>
  <dimension ref="A1:I135"/>
  <sheetViews>
    <sheetView zoomScale="110" zoomScaleNormal="110" workbookViewId="0">
      <selection activeCell="G22" sqref="G22"/>
    </sheetView>
  </sheetViews>
  <sheetFormatPr defaultRowHeight="12.75" x14ac:dyDescent="0.25"/>
  <cols>
    <col min="1" max="1" width="6.42578125" style="1" customWidth="1"/>
    <col min="2" max="2" width="46.7109375" style="1" customWidth="1"/>
    <col min="3" max="3" width="22.7109375" style="1" customWidth="1"/>
    <col min="4" max="4" width="19.42578125" style="1" customWidth="1"/>
    <col min="5" max="5" width="14.7109375" style="1" customWidth="1"/>
    <col min="6" max="6" width="12.28515625" style="6" customWidth="1"/>
    <col min="7" max="7" width="11.5703125" style="1" customWidth="1"/>
    <col min="8" max="8" width="8.7109375" style="1" bestFit="1" customWidth="1"/>
    <col min="9" max="16384" width="9.140625" style="1"/>
  </cols>
  <sheetData>
    <row r="1" spans="1:6" ht="29.25" customHeight="1" x14ac:dyDescent="0.25">
      <c r="A1" s="61" t="s">
        <v>124</v>
      </c>
      <c r="B1" s="107"/>
      <c r="C1" s="107"/>
      <c r="D1" s="107"/>
      <c r="E1" s="107"/>
      <c r="F1" s="107"/>
    </row>
    <row r="2" spans="1:6" x14ac:dyDescent="0.25">
      <c r="A2" s="51"/>
      <c r="B2" s="3" t="s">
        <v>170</v>
      </c>
      <c r="C2" s="55"/>
      <c r="D2" s="55"/>
      <c r="E2" s="55"/>
      <c r="F2" s="5">
        <v>877.4</v>
      </c>
    </row>
    <row r="3" spans="1:6" ht="12" customHeight="1" x14ac:dyDescent="0.25">
      <c r="A3" s="95" t="s">
        <v>0</v>
      </c>
      <c r="B3" s="96"/>
      <c r="C3" s="96"/>
      <c r="D3" s="96"/>
      <c r="E3" s="97"/>
    </row>
    <row r="4" spans="1:6" ht="12.6" customHeight="1" x14ac:dyDescent="0.25">
      <c r="A4" s="7">
        <v>1</v>
      </c>
      <c r="B4" s="100" t="s">
        <v>1</v>
      </c>
      <c r="C4" s="101"/>
      <c r="D4" s="8" t="s">
        <v>127</v>
      </c>
      <c r="E4" s="9"/>
    </row>
    <row r="5" spans="1:6" ht="11.25" customHeight="1" x14ac:dyDescent="0.25">
      <c r="A5" s="7">
        <v>2</v>
      </c>
      <c r="B5" s="100" t="s">
        <v>3</v>
      </c>
      <c r="C5" s="101"/>
      <c r="D5" s="8" t="s">
        <v>126</v>
      </c>
      <c r="E5" s="39" t="s">
        <v>129</v>
      </c>
    </row>
    <row r="6" spans="1:6" ht="9.75" customHeight="1" x14ac:dyDescent="0.25">
      <c r="A6" s="7">
        <v>3</v>
      </c>
      <c r="B6" s="100" t="s">
        <v>4</v>
      </c>
      <c r="C6" s="101"/>
      <c r="D6" s="8" t="s">
        <v>128</v>
      </c>
      <c r="E6" s="9" t="s">
        <v>2</v>
      </c>
    </row>
    <row r="7" spans="1:6" ht="19.5" customHeight="1" x14ac:dyDescent="0.25">
      <c r="A7" s="95" t="s">
        <v>5</v>
      </c>
      <c r="B7" s="96"/>
      <c r="C7" s="96"/>
      <c r="D7" s="96"/>
      <c r="E7" s="97"/>
    </row>
    <row r="8" spans="1:6" ht="9.75" customHeight="1" x14ac:dyDescent="0.25">
      <c r="A8" s="7">
        <v>4</v>
      </c>
      <c r="B8" s="100" t="s">
        <v>6</v>
      </c>
      <c r="C8" s="101"/>
      <c r="D8" s="10">
        <v>0</v>
      </c>
      <c r="E8" s="11" t="s">
        <v>7</v>
      </c>
    </row>
    <row r="9" spans="1:6" ht="9.75" customHeight="1" x14ac:dyDescent="0.25">
      <c r="A9" s="7">
        <v>5</v>
      </c>
      <c r="B9" s="100" t="s">
        <v>8</v>
      </c>
      <c r="C9" s="101"/>
      <c r="D9" s="10">
        <v>0</v>
      </c>
      <c r="E9" s="12" t="s">
        <v>9</v>
      </c>
    </row>
    <row r="10" spans="1:6" ht="9.75" customHeight="1" x14ac:dyDescent="0.25">
      <c r="A10" s="7">
        <v>6</v>
      </c>
      <c r="B10" s="100" t="s">
        <v>10</v>
      </c>
      <c r="C10" s="101"/>
      <c r="D10" s="13">
        <v>48768.03</v>
      </c>
      <c r="E10" s="12" t="s">
        <v>9</v>
      </c>
    </row>
    <row r="11" spans="1:6" ht="9.75" customHeight="1" x14ac:dyDescent="0.25">
      <c r="A11" s="14">
        <v>7</v>
      </c>
      <c r="B11" s="92" t="s">
        <v>11</v>
      </c>
      <c r="C11" s="94"/>
      <c r="D11" s="15">
        <v>113816.64</v>
      </c>
      <c r="E11" s="9" t="s">
        <v>12</v>
      </c>
    </row>
    <row r="12" spans="1:6" ht="9.75" customHeight="1" x14ac:dyDescent="0.25">
      <c r="A12" s="7">
        <v>9</v>
      </c>
      <c r="B12" s="100" t="s">
        <v>132</v>
      </c>
      <c r="C12" s="101"/>
      <c r="D12" s="16">
        <f>D11-D13</f>
        <v>97882.310400000002</v>
      </c>
      <c r="E12" s="12" t="s">
        <v>9</v>
      </c>
    </row>
    <row r="13" spans="1:6" ht="9.75" customHeight="1" x14ac:dyDescent="0.25">
      <c r="A13" s="7">
        <v>10</v>
      </c>
      <c r="B13" s="100" t="s">
        <v>13</v>
      </c>
      <c r="C13" s="101"/>
      <c r="D13" s="16">
        <f>D11*14%</f>
        <v>15934.329600000001</v>
      </c>
      <c r="E13" s="12" t="s">
        <v>9</v>
      </c>
    </row>
    <row r="14" spans="1:6" ht="9.75" customHeight="1" x14ac:dyDescent="0.25">
      <c r="A14" s="14">
        <v>11</v>
      </c>
      <c r="B14" s="92" t="s">
        <v>14</v>
      </c>
      <c r="C14" s="94"/>
      <c r="D14" s="15">
        <v>107605.02</v>
      </c>
      <c r="E14" s="9" t="s">
        <v>12</v>
      </c>
    </row>
    <row r="15" spans="1:6" ht="9.75" customHeight="1" x14ac:dyDescent="0.25">
      <c r="A15" s="7">
        <v>12</v>
      </c>
      <c r="B15" s="100" t="s">
        <v>15</v>
      </c>
      <c r="C15" s="101"/>
      <c r="D15" s="17">
        <f>D14</f>
        <v>107605.02</v>
      </c>
      <c r="E15" s="12" t="s">
        <v>9</v>
      </c>
    </row>
    <row r="16" spans="1:6" ht="9.75" customHeight="1" x14ac:dyDescent="0.25">
      <c r="A16" s="7">
        <v>13</v>
      </c>
      <c r="B16" s="100" t="s">
        <v>16</v>
      </c>
      <c r="C16" s="101"/>
      <c r="D16" s="10">
        <v>0</v>
      </c>
      <c r="E16" s="12" t="s">
        <v>9</v>
      </c>
    </row>
    <row r="17" spans="1:9" ht="9.75" customHeight="1" x14ac:dyDescent="0.25">
      <c r="A17" s="7">
        <v>14</v>
      </c>
      <c r="B17" s="100" t="s">
        <v>17</v>
      </c>
      <c r="C17" s="101"/>
      <c r="D17" s="10">
        <v>0</v>
      </c>
      <c r="E17" s="12" t="s">
        <v>9</v>
      </c>
    </row>
    <row r="18" spans="1:9" ht="9.75" customHeight="1" x14ac:dyDescent="0.25">
      <c r="A18" s="7">
        <v>15</v>
      </c>
      <c r="B18" s="100" t="s">
        <v>18</v>
      </c>
      <c r="C18" s="101"/>
      <c r="D18" s="10">
        <v>0</v>
      </c>
      <c r="E18" s="12" t="s">
        <v>9</v>
      </c>
    </row>
    <row r="19" spans="1:9" ht="9.75" customHeight="1" x14ac:dyDescent="0.25">
      <c r="A19" s="7">
        <v>16</v>
      </c>
      <c r="B19" s="100" t="s">
        <v>19</v>
      </c>
      <c r="C19" s="101"/>
      <c r="D19" s="10">
        <v>0</v>
      </c>
      <c r="E19" s="12" t="s">
        <v>9</v>
      </c>
    </row>
    <row r="20" spans="1:9" ht="9.75" customHeight="1" x14ac:dyDescent="0.25">
      <c r="A20" s="14">
        <v>17</v>
      </c>
      <c r="B20" s="92" t="s">
        <v>20</v>
      </c>
      <c r="C20" s="94"/>
      <c r="D20" s="18">
        <f>D10+D11-D15</f>
        <v>54979.64999999998</v>
      </c>
      <c r="E20" s="9" t="s">
        <v>12</v>
      </c>
    </row>
    <row r="21" spans="1:9" ht="9.75" customHeight="1" x14ac:dyDescent="0.25">
      <c r="A21" s="7">
        <v>18</v>
      </c>
      <c r="B21" s="100" t="s">
        <v>21</v>
      </c>
      <c r="C21" s="101"/>
      <c r="D21" s="12" t="s">
        <v>22</v>
      </c>
      <c r="E21" s="12" t="s">
        <v>9</v>
      </c>
    </row>
    <row r="22" spans="1:9" ht="9.75" customHeight="1" x14ac:dyDescent="0.25">
      <c r="A22" s="7">
        <v>19</v>
      </c>
      <c r="B22" s="100" t="s">
        <v>23</v>
      </c>
      <c r="C22" s="101"/>
      <c r="D22" s="12" t="s">
        <v>22</v>
      </c>
      <c r="E22" s="12" t="s">
        <v>9</v>
      </c>
    </row>
    <row r="23" spans="1:9" ht="13.7" customHeight="1" x14ac:dyDescent="0.25">
      <c r="A23" s="7">
        <v>20</v>
      </c>
      <c r="B23" s="100" t="s">
        <v>24</v>
      </c>
      <c r="C23" s="101"/>
      <c r="D23" s="17">
        <f>D20</f>
        <v>54979.64999999998</v>
      </c>
      <c r="E23" s="12" t="s">
        <v>9</v>
      </c>
      <c r="H23" s="6"/>
    </row>
    <row r="24" spans="1:9" ht="12" customHeight="1" x14ac:dyDescent="0.25">
      <c r="A24" s="95" t="s">
        <v>25</v>
      </c>
      <c r="B24" s="96"/>
      <c r="C24" s="96"/>
      <c r="D24" s="96"/>
      <c r="E24" s="97"/>
      <c r="I24" s="1" t="s">
        <v>145</v>
      </c>
    </row>
    <row r="25" spans="1:9" ht="19.5" customHeight="1" x14ac:dyDescent="0.25">
      <c r="A25" s="90" t="s">
        <v>26</v>
      </c>
      <c r="B25" s="102"/>
      <c r="C25" s="91"/>
      <c r="D25" s="103" t="s">
        <v>27</v>
      </c>
      <c r="E25" s="104"/>
    </row>
    <row r="26" spans="1:9" ht="21.75" customHeight="1" x14ac:dyDescent="0.25">
      <c r="A26" s="19">
        <v>21</v>
      </c>
      <c r="B26" s="90" t="s">
        <v>28</v>
      </c>
      <c r="C26" s="98"/>
      <c r="D26" s="20">
        <f>D12*46.2%+6542.39</f>
        <v>51764.017404800004</v>
      </c>
      <c r="E26" s="21" t="s">
        <v>29</v>
      </c>
    </row>
    <row r="27" spans="1:9" ht="15.75" customHeight="1" x14ac:dyDescent="0.25">
      <c r="A27" s="19">
        <v>22</v>
      </c>
      <c r="B27" s="90" t="s">
        <v>130</v>
      </c>
      <c r="C27" s="91"/>
      <c r="D27" s="15">
        <f>D13</f>
        <v>15934.329600000001</v>
      </c>
      <c r="E27" s="21" t="s">
        <v>29</v>
      </c>
    </row>
    <row r="28" spans="1:9" ht="12" customHeight="1" x14ac:dyDescent="0.25">
      <c r="A28" s="19">
        <v>23</v>
      </c>
      <c r="B28" s="90" t="s">
        <v>30</v>
      </c>
      <c r="C28" s="91"/>
      <c r="D28" s="16">
        <f>D27*34%</f>
        <v>5417.6720640000003</v>
      </c>
      <c r="E28" s="21" t="s">
        <v>29</v>
      </c>
      <c r="H28" s="1" t="s">
        <v>155</v>
      </c>
    </row>
    <row r="29" spans="1:9" ht="12" customHeight="1" x14ac:dyDescent="0.25">
      <c r="A29" s="19">
        <v>24</v>
      </c>
      <c r="B29" s="90" t="s">
        <v>31</v>
      </c>
      <c r="C29" s="91"/>
      <c r="D29" s="16">
        <f>D27*33%</f>
        <v>5258.3287680000003</v>
      </c>
      <c r="E29" s="21" t="s">
        <v>29</v>
      </c>
    </row>
    <row r="30" spans="1:9" ht="13.35" customHeight="1" x14ac:dyDescent="0.25">
      <c r="A30" s="19">
        <v>25</v>
      </c>
      <c r="B30" s="90" t="s">
        <v>32</v>
      </c>
      <c r="C30" s="91"/>
      <c r="D30" s="16">
        <f>D27*33%</f>
        <v>5258.3287680000003</v>
      </c>
      <c r="E30" s="21" t="s">
        <v>29</v>
      </c>
    </row>
    <row r="31" spans="1:9" ht="19.5" customHeight="1" x14ac:dyDescent="0.25">
      <c r="A31" s="19">
        <v>26</v>
      </c>
      <c r="B31" s="99" t="s">
        <v>33</v>
      </c>
      <c r="C31" s="98"/>
      <c r="D31" s="16">
        <f>D12*14%</f>
        <v>13703.523456000001</v>
      </c>
      <c r="E31" s="21" t="s">
        <v>29</v>
      </c>
    </row>
    <row r="32" spans="1:9" ht="14.45" customHeight="1" x14ac:dyDescent="0.25">
      <c r="A32" s="19">
        <v>27</v>
      </c>
      <c r="B32" s="90" t="s">
        <v>34</v>
      </c>
      <c r="C32" s="91"/>
      <c r="D32" s="16">
        <f>D12*21%</f>
        <v>20555.285184</v>
      </c>
      <c r="E32" s="21" t="s">
        <v>29</v>
      </c>
    </row>
    <row r="33" spans="1:8" ht="17.850000000000001" customHeight="1" x14ac:dyDescent="0.25">
      <c r="A33" s="19">
        <v>28</v>
      </c>
      <c r="B33" s="90" t="s">
        <v>35</v>
      </c>
      <c r="C33" s="91"/>
      <c r="D33" s="16">
        <f>D12*10%</f>
        <v>9788.2310400000006</v>
      </c>
      <c r="E33" s="21" t="s">
        <v>29</v>
      </c>
      <c r="H33" s="1" t="s">
        <v>155</v>
      </c>
    </row>
    <row r="34" spans="1:8" ht="15.75" customHeight="1" x14ac:dyDescent="0.25">
      <c r="A34" s="19">
        <v>31</v>
      </c>
      <c r="B34" s="90" t="s">
        <v>131</v>
      </c>
      <c r="C34" s="91"/>
      <c r="D34" s="16">
        <v>835.23</v>
      </c>
      <c r="E34" s="21" t="s">
        <v>29</v>
      </c>
    </row>
    <row r="35" spans="1:8" ht="15.75" customHeight="1" x14ac:dyDescent="0.25">
      <c r="A35" s="19">
        <v>32</v>
      </c>
      <c r="B35" s="90" t="s">
        <v>36</v>
      </c>
      <c r="C35" s="91"/>
      <c r="D35" s="16">
        <v>1236.02</v>
      </c>
      <c r="E35" s="21" t="s">
        <v>29</v>
      </c>
    </row>
    <row r="36" spans="1:8" ht="15" customHeight="1" x14ac:dyDescent="0.25">
      <c r="A36" s="92" t="s">
        <v>37</v>
      </c>
      <c r="B36" s="93"/>
      <c r="C36" s="94"/>
      <c r="D36" s="22">
        <f>D35+D34+D33+D32+D31+D27+D26</f>
        <v>113816.6366848</v>
      </c>
      <c r="E36" s="23" t="s">
        <v>29</v>
      </c>
      <c r="G36" s="6"/>
    </row>
    <row r="37" spans="1:8" ht="17.100000000000001" customHeight="1" x14ac:dyDescent="0.25">
      <c r="A37" s="95" t="s">
        <v>38</v>
      </c>
      <c r="B37" s="96"/>
      <c r="C37" s="96"/>
      <c r="D37" s="96"/>
      <c r="E37" s="97"/>
    </row>
    <row r="38" spans="1:8" ht="39.75" customHeight="1" x14ac:dyDescent="0.25">
      <c r="A38" s="24"/>
      <c r="B38" s="25" t="s">
        <v>39</v>
      </c>
      <c r="C38" s="25" t="s">
        <v>40</v>
      </c>
      <c r="D38" s="25" t="s">
        <v>41</v>
      </c>
      <c r="E38" s="24" t="s">
        <v>42</v>
      </c>
    </row>
    <row r="39" spans="1:8" ht="22.7" customHeight="1" x14ac:dyDescent="0.25">
      <c r="A39" s="26">
        <v>25</v>
      </c>
      <c r="B39" s="80" t="s">
        <v>43</v>
      </c>
      <c r="C39" s="74"/>
      <c r="D39" s="74"/>
      <c r="E39" s="75"/>
    </row>
    <row r="40" spans="1:8" ht="41.1" customHeight="1" x14ac:dyDescent="0.25">
      <c r="A40" s="24"/>
      <c r="B40" s="11" t="s">
        <v>44</v>
      </c>
      <c r="C40" s="81" t="s">
        <v>45</v>
      </c>
      <c r="D40" s="81" t="s">
        <v>46</v>
      </c>
      <c r="E40" s="83">
        <f>D26/F2</f>
        <v>58.997056536129477</v>
      </c>
    </row>
    <row r="41" spans="1:8" ht="34.700000000000003" customHeight="1" x14ac:dyDescent="0.25">
      <c r="A41" s="24"/>
      <c r="B41" s="11" t="s">
        <v>47</v>
      </c>
      <c r="C41" s="85"/>
      <c r="D41" s="85"/>
      <c r="E41" s="87"/>
    </row>
    <row r="42" spans="1:8" ht="19.5" customHeight="1" x14ac:dyDescent="0.25">
      <c r="A42" s="24"/>
      <c r="B42" s="24" t="s">
        <v>48</v>
      </c>
      <c r="C42" s="85"/>
      <c r="D42" s="85"/>
      <c r="E42" s="87"/>
    </row>
    <row r="43" spans="1:8" ht="37.700000000000003" customHeight="1" x14ac:dyDescent="0.25">
      <c r="A43" s="24"/>
      <c r="B43" s="11" t="s">
        <v>49</v>
      </c>
      <c r="C43" s="85"/>
      <c r="D43" s="85"/>
      <c r="E43" s="87"/>
    </row>
    <row r="44" spans="1:8" ht="27.75" customHeight="1" x14ac:dyDescent="0.25">
      <c r="A44" s="24"/>
      <c r="B44" s="24" t="s">
        <v>50</v>
      </c>
      <c r="C44" s="85"/>
      <c r="D44" s="85"/>
      <c r="E44" s="87"/>
    </row>
    <row r="45" spans="1:8" ht="20.25" customHeight="1" x14ac:dyDescent="0.25">
      <c r="A45" s="24"/>
      <c r="B45" s="24" t="s">
        <v>51</v>
      </c>
      <c r="C45" s="85"/>
      <c r="D45" s="85"/>
      <c r="E45" s="87"/>
    </row>
    <row r="46" spans="1:8" ht="25.35" customHeight="1" x14ac:dyDescent="0.25">
      <c r="A46" s="24"/>
      <c r="B46" s="11" t="s">
        <v>52</v>
      </c>
      <c r="C46" s="88"/>
      <c r="D46" s="88"/>
      <c r="E46" s="87"/>
    </row>
    <row r="47" spans="1:8" ht="26.45" customHeight="1" x14ac:dyDescent="0.25">
      <c r="A47" s="24"/>
      <c r="B47" s="11" t="s">
        <v>53</v>
      </c>
      <c r="C47" s="89"/>
      <c r="D47" s="89"/>
      <c r="E47" s="84"/>
    </row>
    <row r="48" spans="1:8" ht="18.2" customHeight="1" x14ac:dyDescent="0.25">
      <c r="A48" s="26">
        <v>26</v>
      </c>
      <c r="B48" s="80" t="s">
        <v>54</v>
      </c>
      <c r="C48" s="74"/>
      <c r="D48" s="74"/>
      <c r="E48" s="75"/>
    </row>
    <row r="49" spans="1:5" ht="19.5" customHeight="1" x14ac:dyDescent="0.25">
      <c r="A49" s="24"/>
      <c r="B49" s="24" t="s">
        <v>55</v>
      </c>
      <c r="C49" s="11" t="s">
        <v>45</v>
      </c>
      <c r="D49" s="81" t="s">
        <v>46</v>
      </c>
      <c r="E49" s="83">
        <f>D27/F2</f>
        <v>18.160849783451106</v>
      </c>
    </row>
    <row r="50" spans="1:5" ht="30.75" customHeight="1" x14ac:dyDescent="0.25">
      <c r="A50" s="24"/>
      <c r="B50" s="11" t="s">
        <v>56</v>
      </c>
      <c r="C50" s="11" t="s">
        <v>57</v>
      </c>
      <c r="D50" s="85"/>
      <c r="E50" s="87"/>
    </row>
    <row r="51" spans="1:5" ht="17.100000000000001" customHeight="1" x14ac:dyDescent="0.25">
      <c r="A51" s="24"/>
      <c r="B51" s="11" t="s">
        <v>58</v>
      </c>
      <c r="C51" s="11" t="s">
        <v>45</v>
      </c>
      <c r="D51" s="82"/>
      <c r="E51" s="84"/>
    </row>
    <row r="52" spans="1:5" ht="14.45" customHeight="1" x14ac:dyDescent="0.25">
      <c r="A52" s="26">
        <v>27</v>
      </c>
      <c r="B52" s="80" t="s">
        <v>59</v>
      </c>
      <c r="C52" s="74"/>
      <c r="D52" s="74"/>
      <c r="E52" s="75"/>
    </row>
    <row r="53" spans="1:5" ht="20.25" customHeight="1" x14ac:dyDescent="0.25">
      <c r="A53" s="24"/>
      <c r="B53" s="11" t="s">
        <v>60</v>
      </c>
      <c r="C53" s="11" t="s">
        <v>61</v>
      </c>
      <c r="D53" s="11" t="s">
        <v>46</v>
      </c>
      <c r="E53" s="83">
        <f>D28/F2</f>
        <v>6.174688926373376</v>
      </c>
    </row>
    <row r="54" spans="1:5" ht="20.25" customHeight="1" x14ac:dyDescent="0.25">
      <c r="A54" s="24"/>
      <c r="B54" s="11" t="s">
        <v>62</v>
      </c>
      <c r="C54" s="11" t="s">
        <v>61</v>
      </c>
      <c r="D54" s="11" t="s">
        <v>46</v>
      </c>
      <c r="E54" s="87"/>
    </row>
    <row r="55" spans="1:5" ht="20.25" customHeight="1" x14ac:dyDescent="0.25">
      <c r="A55" s="24"/>
      <c r="B55" s="24" t="s">
        <v>63</v>
      </c>
      <c r="C55" s="11" t="s">
        <v>61</v>
      </c>
      <c r="D55" s="11" t="s">
        <v>46</v>
      </c>
      <c r="E55" s="84"/>
    </row>
    <row r="56" spans="1:5" ht="13.35" customHeight="1" x14ac:dyDescent="0.25">
      <c r="A56" s="26">
        <v>28</v>
      </c>
      <c r="B56" s="80" t="s">
        <v>64</v>
      </c>
      <c r="C56" s="74"/>
      <c r="D56" s="74"/>
      <c r="E56" s="75"/>
    </row>
    <row r="57" spans="1:5" ht="21.6" customHeight="1" x14ac:dyDescent="0.25">
      <c r="A57" s="24"/>
      <c r="B57" s="11" t="s">
        <v>65</v>
      </c>
      <c r="C57" s="81" t="s">
        <v>66</v>
      </c>
      <c r="D57" s="81" t="s">
        <v>46</v>
      </c>
      <c r="E57" s="83">
        <f>D29/F2</f>
        <v>5.9930804285388657</v>
      </c>
    </row>
    <row r="58" spans="1:5" ht="21.6" customHeight="1" x14ac:dyDescent="0.25">
      <c r="A58" s="24"/>
      <c r="B58" s="11" t="s">
        <v>67</v>
      </c>
      <c r="C58" s="82"/>
      <c r="D58" s="82"/>
      <c r="E58" s="84"/>
    </row>
    <row r="59" spans="1:5" ht="15" customHeight="1" x14ac:dyDescent="0.25">
      <c r="A59" s="27">
        <v>29</v>
      </c>
      <c r="B59" s="80" t="s">
        <v>68</v>
      </c>
      <c r="C59" s="74"/>
      <c r="D59" s="74"/>
      <c r="E59" s="75"/>
    </row>
    <row r="60" spans="1:5" ht="36.6" customHeight="1" x14ac:dyDescent="0.25">
      <c r="A60" s="24"/>
      <c r="B60" s="11" t="s">
        <v>69</v>
      </c>
      <c r="C60" s="11" t="s">
        <v>70</v>
      </c>
      <c r="D60" s="11" t="s">
        <v>46</v>
      </c>
      <c r="E60" s="28">
        <f>D30/F2</f>
        <v>5.9930804285388657</v>
      </c>
    </row>
    <row r="61" spans="1:5" ht="16.5" customHeight="1" x14ac:dyDescent="0.25">
      <c r="A61" s="27">
        <v>30</v>
      </c>
      <c r="B61" s="80" t="s">
        <v>71</v>
      </c>
      <c r="C61" s="74"/>
      <c r="D61" s="74"/>
      <c r="E61" s="75"/>
    </row>
    <row r="62" spans="1:5" ht="30.75" customHeight="1" x14ac:dyDescent="0.25">
      <c r="A62" s="24"/>
      <c r="B62" s="11" t="s">
        <v>72</v>
      </c>
      <c r="C62" s="81" t="s">
        <v>73</v>
      </c>
      <c r="D62" s="81" t="s">
        <v>74</v>
      </c>
      <c r="E62" s="83">
        <f>D31/F2</f>
        <v>15.618330813767953</v>
      </c>
    </row>
    <row r="63" spans="1:5" ht="22.7" customHeight="1" x14ac:dyDescent="0.25">
      <c r="A63" s="24"/>
      <c r="B63" s="11" t="s">
        <v>75</v>
      </c>
      <c r="C63" s="85"/>
      <c r="D63" s="85"/>
      <c r="E63" s="87"/>
    </row>
    <row r="64" spans="1:5" ht="22.7" customHeight="1" x14ac:dyDescent="0.25">
      <c r="A64" s="24"/>
      <c r="B64" s="11" t="s">
        <v>76</v>
      </c>
      <c r="C64" s="82"/>
      <c r="D64" s="85"/>
      <c r="E64" s="87"/>
    </row>
    <row r="65" spans="1:5" ht="22.7" customHeight="1" x14ac:dyDescent="0.25">
      <c r="A65" s="24"/>
      <c r="B65" s="11" t="s">
        <v>77</v>
      </c>
      <c r="C65" s="25" t="s">
        <v>78</v>
      </c>
      <c r="D65" s="85"/>
      <c r="E65" s="87"/>
    </row>
    <row r="66" spans="1:5" ht="29.45" customHeight="1" x14ac:dyDescent="0.25">
      <c r="A66" s="24"/>
      <c r="B66" s="11" t="s">
        <v>72</v>
      </c>
      <c r="C66" s="29" t="s">
        <v>79</v>
      </c>
      <c r="D66" s="82"/>
      <c r="E66" s="84"/>
    </row>
    <row r="67" spans="1:5" ht="16.5" customHeight="1" x14ac:dyDescent="0.25">
      <c r="A67" s="27">
        <v>31</v>
      </c>
      <c r="B67" s="80" t="s">
        <v>71</v>
      </c>
      <c r="C67" s="74"/>
      <c r="D67" s="74"/>
      <c r="E67" s="75"/>
    </row>
    <row r="68" spans="1:5" ht="17.100000000000001" customHeight="1" x14ac:dyDescent="0.25">
      <c r="A68" s="26">
        <v>31</v>
      </c>
      <c r="B68" s="80" t="s">
        <v>80</v>
      </c>
      <c r="C68" s="74"/>
      <c r="D68" s="74"/>
      <c r="E68" s="75"/>
    </row>
    <row r="69" spans="1:5" ht="15" customHeight="1" x14ac:dyDescent="0.25">
      <c r="A69" s="24"/>
      <c r="B69" s="11" t="s">
        <v>81</v>
      </c>
      <c r="C69" s="40" t="s">
        <v>147</v>
      </c>
      <c r="D69" s="81" t="s">
        <v>46</v>
      </c>
      <c r="E69" s="83">
        <f>D35/F2</f>
        <v>1.408730339639845</v>
      </c>
    </row>
    <row r="70" spans="1:5" ht="16.5" customHeight="1" x14ac:dyDescent="0.25">
      <c r="A70" s="24"/>
      <c r="B70" s="11" t="s">
        <v>83</v>
      </c>
      <c r="C70" s="11" t="s">
        <v>146</v>
      </c>
      <c r="D70" s="82"/>
      <c r="E70" s="84"/>
    </row>
    <row r="71" spans="1:5" ht="16.5" customHeight="1" x14ac:dyDescent="0.25">
      <c r="A71" s="26">
        <v>32</v>
      </c>
      <c r="B71" s="80" t="s">
        <v>84</v>
      </c>
      <c r="C71" s="74"/>
      <c r="D71" s="74"/>
      <c r="E71" s="75"/>
    </row>
    <row r="72" spans="1:5" ht="22.7" customHeight="1" x14ac:dyDescent="0.25">
      <c r="A72" s="24"/>
      <c r="B72" s="11" t="s">
        <v>85</v>
      </c>
      <c r="C72" s="25" t="s">
        <v>86</v>
      </c>
      <c r="D72" s="81" t="s">
        <v>46</v>
      </c>
      <c r="E72" s="78">
        <f>D32/F2</f>
        <v>23.427496220651928</v>
      </c>
    </row>
    <row r="73" spans="1:5" ht="14.45" customHeight="1" x14ac:dyDescent="0.25">
      <c r="A73" s="24"/>
      <c r="B73" s="11" t="s">
        <v>87</v>
      </c>
      <c r="C73" s="25" t="s">
        <v>86</v>
      </c>
      <c r="D73" s="85"/>
      <c r="E73" s="79"/>
    </row>
    <row r="74" spans="1:5" ht="16.5" customHeight="1" x14ac:dyDescent="0.25">
      <c r="A74" s="24"/>
      <c r="B74" s="11" t="s">
        <v>88</v>
      </c>
      <c r="C74" s="25" t="s">
        <v>86</v>
      </c>
      <c r="D74" s="85"/>
      <c r="E74" s="79"/>
    </row>
    <row r="75" spans="1:5" ht="11.25" customHeight="1" x14ac:dyDescent="0.25">
      <c r="A75" s="24"/>
      <c r="B75" s="11" t="s">
        <v>89</v>
      </c>
      <c r="C75" s="25" t="s">
        <v>86</v>
      </c>
      <c r="D75" s="85"/>
      <c r="E75" s="79"/>
    </row>
    <row r="76" spans="1:5" ht="21.95" customHeight="1" x14ac:dyDescent="0.25">
      <c r="A76" s="24"/>
      <c r="B76" s="11" t="s">
        <v>90</v>
      </c>
      <c r="C76" s="25" t="s">
        <v>86</v>
      </c>
      <c r="D76" s="85"/>
      <c r="E76" s="79"/>
    </row>
    <row r="77" spans="1:5" ht="29.45" customHeight="1" x14ac:dyDescent="0.25">
      <c r="A77" s="24"/>
      <c r="B77" s="11" t="s">
        <v>91</v>
      </c>
      <c r="C77" s="25" t="s">
        <v>86</v>
      </c>
      <c r="D77" s="85"/>
      <c r="E77" s="79"/>
    </row>
    <row r="78" spans="1:5" ht="20.25" customHeight="1" x14ac:dyDescent="0.25">
      <c r="A78" s="24"/>
      <c r="B78" s="11" t="s">
        <v>92</v>
      </c>
      <c r="C78" s="25" t="s">
        <v>86</v>
      </c>
      <c r="D78" s="85"/>
      <c r="E78" s="79"/>
    </row>
    <row r="79" spans="1:5" ht="20.25" customHeight="1" x14ac:dyDescent="0.25">
      <c r="A79" s="24"/>
      <c r="B79" s="24" t="s">
        <v>93</v>
      </c>
      <c r="C79" s="25" t="s">
        <v>86</v>
      </c>
      <c r="D79" s="85"/>
      <c r="E79" s="79"/>
    </row>
    <row r="80" spans="1:5" ht="15" customHeight="1" x14ac:dyDescent="0.25">
      <c r="A80" s="24"/>
      <c r="B80" s="11" t="s">
        <v>94</v>
      </c>
      <c r="C80" s="25" t="s">
        <v>95</v>
      </c>
      <c r="D80" s="82"/>
      <c r="E80" s="86"/>
    </row>
    <row r="81" spans="1:5" ht="12.6" customHeight="1" x14ac:dyDescent="0.25">
      <c r="A81" s="26">
        <v>37</v>
      </c>
      <c r="B81" s="73" t="s">
        <v>133</v>
      </c>
      <c r="C81" s="74"/>
      <c r="D81" s="74"/>
      <c r="E81" s="75"/>
    </row>
    <row r="82" spans="1:5" ht="37.700000000000003" customHeight="1" x14ac:dyDescent="0.25">
      <c r="A82" s="24"/>
      <c r="B82" s="11" t="s">
        <v>134</v>
      </c>
      <c r="C82" s="25" t="s">
        <v>97</v>
      </c>
      <c r="D82" s="76" t="s">
        <v>96</v>
      </c>
      <c r="E82" s="78">
        <f>D34/F2</f>
        <v>0.95193754273991338</v>
      </c>
    </row>
    <row r="83" spans="1:5" ht="23.25" customHeight="1" x14ac:dyDescent="0.25">
      <c r="A83" s="24"/>
      <c r="B83" s="40" t="s">
        <v>134</v>
      </c>
      <c r="C83" s="25" t="s">
        <v>98</v>
      </c>
      <c r="D83" s="77"/>
      <c r="E83" s="79"/>
    </row>
    <row r="84" spans="1:5" ht="9.75" customHeight="1" x14ac:dyDescent="0.25">
      <c r="A84" s="26">
        <v>38</v>
      </c>
      <c r="B84" s="80" t="s">
        <v>99</v>
      </c>
      <c r="C84" s="74"/>
      <c r="D84" s="74"/>
      <c r="E84" s="75"/>
    </row>
    <row r="85" spans="1:5" ht="14.25" customHeight="1" x14ac:dyDescent="0.25">
      <c r="A85" s="24"/>
      <c r="B85" s="11" t="s">
        <v>100</v>
      </c>
      <c r="C85" s="11" t="s">
        <v>101</v>
      </c>
      <c r="D85" s="65">
        <v>0</v>
      </c>
      <c r="E85" s="66"/>
    </row>
    <row r="86" spans="1:5" ht="14.25" customHeight="1" x14ac:dyDescent="0.25">
      <c r="A86" s="24"/>
      <c r="B86" s="11" t="s">
        <v>102</v>
      </c>
      <c r="C86" s="11" t="s">
        <v>101</v>
      </c>
      <c r="D86" s="65">
        <v>0</v>
      </c>
      <c r="E86" s="66"/>
    </row>
    <row r="87" spans="1:5" ht="14.25" customHeight="1" x14ac:dyDescent="0.25">
      <c r="A87" s="24"/>
      <c r="B87" s="11" t="s">
        <v>103</v>
      </c>
      <c r="C87" s="11" t="s">
        <v>101</v>
      </c>
      <c r="D87" s="65">
        <v>0</v>
      </c>
      <c r="E87" s="66"/>
    </row>
    <row r="88" spans="1:5" ht="14.25" customHeight="1" x14ac:dyDescent="0.25">
      <c r="A88" s="54"/>
      <c r="B88" s="11" t="s">
        <v>104</v>
      </c>
      <c r="C88" s="11" t="s">
        <v>7</v>
      </c>
      <c r="D88" s="65">
        <v>0</v>
      </c>
      <c r="E88" s="66"/>
    </row>
    <row r="89" spans="1:5" ht="16.5" customHeight="1" x14ac:dyDescent="0.25">
      <c r="A89" s="67" t="s">
        <v>105</v>
      </c>
      <c r="B89" s="68"/>
      <c r="C89" s="68"/>
      <c r="D89" s="68"/>
      <c r="E89" s="69"/>
    </row>
    <row r="90" spans="1:5" ht="16.5" customHeight="1" x14ac:dyDescent="0.25">
      <c r="A90" s="31">
        <v>1</v>
      </c>
      <c r="B90" s="21" t="s">
        <v>106</v>
      </c>
      <c r="C90" s="21" t="s">
        <v>107</v>
      </c>
      <c r="D90" s="52">
        <v>0</v>
      </c>
      <c r="E90" s="33"/>
    </row>
    <row r="91" spans="1:5" ht="16.5" customHeight="1" x14ac:dyDescent="0.25">
      <c r="A91" s="31">
        <v>2</v>
      </c>
      <c r="B91" s="21" t="s">
        <v>108</v>
      </c>
      <c r="C91" s="21" t="s">
        <v>107</v>
      </c>
      <c r="D91" s="52">
        <v>0</v>
      </c>
      <c r="E91" s="33"/>
    </row>
    <row r="92" spans="1:5" ht="16.5" customHeight="1" x14ac:dyDescent="0.25">
      <c r="A92" s="31">
        <v>3</v>
      </c>
      <c r="B92" s="21" t="s">
        <v>109</v>
      </c>
      <c r="C92" s="21" t="s">
        <v>107</v>
      </c>
      <c r="D92" s="34"/>
      <c r="E92" s="33"/>
    </row>
    <row r="93" spans="1:5" ht="16.5" customHeight="1" x14ac:dyDescent="0.25">
      <c r="A93" s="31">
        <v>4</v>
      </c>
      <c r="B93" s="21" t="s">
        <v>110</v>
      </c>
      <c r="C93" s="21" t="s">
        <v>107</v>
      </c>
      <c r="D93" s="52" t="s">
        <v>111</v>
      </c>
      <c r="E93" s="33"/>
    </row>
    <row r="94" spans="1:5" ht="16.5" customHeight="1" x14ac:dyDescent="0.25">
      <c r="A94" s="31">
        <v>5</v>
      </c>
      <c r="B94" s="21" t="s">
        <v>112</v>
      </c>
      <c r="C94" s="21" t="s">
        <v>107</v>
      </c>
      <c r="D94" s="52" t="s">
        <v>111</v>
      </c>
      <c r="E94" s="33"/>
    </row>
    <row r="95" spans="1:5" ht="16.5" customHeight="1" x14ac:dyDescent="0.25">
      <c r="A95" s="31">
        <v>6</v>
      </c>
      <c r="B95" s="21" t="s">
        <v>113</v>
      </c>
      <c r="C95" s="21" t="s">
        <v>107</v>
      </c>
      <c r="D95" s="34"/>
      <c r="E95" s="33"/>
    </row>
    <row r="96" spans="1:5" ht="16.5" customHeight="1" x14ac:dyDescent="0.25">
      <c r="A96" s="67" t="s">
        <v>114</v>
      </c>
      <c r="B96" s="68"/>
      <c r="C96" s="68"/>
      <c r="D96" s="68"/>
      <c r="E96" s="69"/>
    </row>
    <row r="97" spans="1:6" ht="16.5" customHeight="1" x14ac:dyDescent="0.25">
      <c r="A97" s="31">
        <v>1</v>
      </c>
      <c r="B97" s="21" t="s">
        <v>115</v>
      </c>
      <c r="C97" s="21" t="s">
        <v>116</v>
      </c>
      <c r="D97" s="52">
        <v>0</v>
      </c>
      <c r="E97" s="33"/>
    </row>
    <row r="98" spans="1:6" ht="16.5" customHeight="1" x14ac:dyDescent="0.25">
      <c r="A98" s="31">
        <v>2</v>
      </c>
      <c r="B98" s="21" t="s">
        <v>117</v>
      </c>
      <c r="C98" s="21" t="s">
        <v>116</v>
      </c>
      <c r="D98" s="52">
        <v>0</v>
      </c>
      <c r="E98" s="33"/>
    </row>
    <row r="99" spans="1:6" ht="16.5" customHeight="1" x14ac:dyDescent="0.25">
      <c r="A99" s="31">
        <v>3</v>
      </c>
      <c r="B99" s="21" t="s">
        <v>118</v>
      </c>
      <c r="C99" s="21" t="s">
        <v>116</v>
      </c>
      <c r="D99" s="52">
        <v>0</v>
      </c>
      <c r="E99" s="33"/>
    </row>
    <row r="100" spans="1:6" ht="16.5" customHeight="1" x14ac:dyDescent="0.25">
      <c r="A100" s="31">
        <v>4</v>
      </c>
      <c r="B100" s="21" t="s">
        <v>119</v>
      </c>
      <c r="C100" s="21" t="s">
        <v>107</v>
      </c>
      <c r="D100" s="52">
        <v>0</v>
      </c>
      <c r="E100" s="33"/>
    </row>
    <row r="101" spans="1:6" ht="16.5" customHeight="1" x14ac:dyDescent="0.25">
      <c r="A101" s="70" t="s">
        <v>120</v>
      </c>
      <c r="B101" s="71"/>
      <c r="C101" s="71"/>
      <c r="D101" s="71"/>
      <c r="E101" s="72"/>
    </row>
    <row r="102" spans="1:6" ht="16.5" customHeight="1" x14ac:dyDescent="0.25">
      <c r="A102" s="31">
        <v>1</v>
      </c>
      <c r="B102" s="21" t="s">
        <v>121</v>
      </c>
      <c r="C102" s="21" t="s">
        <v>116</v>
      </c>
      <c r="D102" s="53"/>
      <c r="E102" s="33"/>
    </row>
    <row r="103" spans="1:6" ht="16.5" customHeight="1" x14ac:dyDescent="0.25">
      <c r="A103" s="31">
        <v>2</v>
      </c>
      <c r="B103" s="21" t="s">
        <v>122</v>
      </c>
      <c r="C103" s="21" t="s">
        <v>116</v>
      </c>
      <c r="D103" s="53"/>
      <c r="E103" s="33"/>
    </row>
    <row r="104" spans="1:6" ht="24.75" customHeight="1" x14ac:dyDescent="0.25">
      <c r="A104" s="31">
        <v>3</v>
      </c>
      <c r="B104" s="21" t="s">
        <v>123</v>
      </c>
      <c r="C104" s="21" t="s">
        <v>107</v>
      </c>
      <c r="D104" s="53"/>
      <c r="E104" s="33"/>
    </row>
    <row r="105" spans="1:6" ht="16.5" customHeight="1" x14ac:dyDescent="0.25">
      <c r="A105" s="55"/>
      <c r="B105" s="36"/>
      <c r="C105" s="36"/>
      <c r="D105" s="37"/>
      <c r="E105" s="37"/>
    </row>
    <row r="106" spans="1:6" ht="16.5" customHeight="1" x14ac:dyDescent="0.25">
      <c r="A106" s="61" t="s">
        <v>136</v>
      </c>
      <c r="B106" s="62"/>
      <c r="C106" s="62"/>
      <c r="D106" s="62"/>
      <c r="E106" s="62"/>
      <c r="F106" s="62"/>
    </row>
    <row r="107" spans="1:6" ht="16.5" customHeight="1" x14ac:dyDescent="0.25">
      <c r="A107" s="55"/>
      <c r="B107" s="36"/>
      <c r="C107" s="36"/>
      <c r="D107" s="37"/>
      <c r="E107" s="37"/>
    </row>
    <row r="108" spans="1:6" ht="16.5" customHeight="1" x14ac:dyDescent="0.25">
      <c r="A108" s="61" t="s">
        <v>135</v>
      </c>
      <c r="B108" s="62"/>
      <c r="C108" s="62"/>
      <c r="D108" s="62"/>
      <c r="E108" s="62"/>
      <c r="F108" s="62"/>
    </row>
    <row r="109" spans="1:6" ht="16.5" customHeight="1" x14ac:dyDescent="0.25">
      <c r="A109" s="55"/>
      <c r="B109" s="36"/>
      <c r="C109" s="36"/>
      <c r="D109" s="37"/>
      <c r="E109" s="37"/>
    </row>
    <row r="110" spans="1:6" ht="16.5" customHeight="1" x14ac:dyDescent="0.25">
      <c r="A110" s="55"/>
      <c r="B110" s="36"/>
      <c r="C110" s="36"/>
      <c r="D110" s="37"/>
      <c r="E110" s="37"/>
    </row>
    <row r="111" spans="1:6" ht="16.5" customHeight="1" x14ac:dyDescent="0.25">
      <c r="A111" s="55"/>
      <c r="B111" s="36"/>
      <c r="C111" s="36"/>
      <c r="D111" s="37"/>
      <c r="E111" s="37"/>
    </row>
    <row r="112" spans="1:6" ht="16.5" customHeight="1" x14ac:dyDescent="0.25">
      <c r="A112" s="55"/>
      <c r="B112" s="36"/>
      <c r="C112" s="36"/>
      <c r="D112" s="37"/>
      <c r="E112" s="37"/>
    </row>
    <row r="113" spans="1:5" ht="16.5" customHeight="1" x14ac:dyDescent="0.25">
      <c r="A113" s="55"/>
      <c r="B113" s="36"/>
      <c r="C113" s="36"/>
      <c r="D113" s="37"/>
      <c r="E113" s="37"/>
    </row>
    <row r="114" spans="1:5" ht="16.5" customHeight="1" x14ac:dyDescent="0.25">
      <c r="A114" s="55"/>
      <c r="B114" s="36"/>
      <c r="C114" s="36"/>
      <c r="D114" s="37"/>
      <c r="E114" s="37"/>
    </row>
    <row r="115" spans="1:5" ht="16.5" customHeight="1" x14ac:dyDescent="0.25">
      <c r="A115" s="55"/>
      <c r="B115" s="36"/>
      <c r="C115" s="36"/>
      <c r="D115" s="37"/>
      <c r="E115" s="37"/>
    </row>
    <row r="116" spans="1:5" ht="16.5" customHeight="1" x14ac:dyDescent="0.25">
      <c r="A116" s="55"/>
      <c r="B116" s="36"/>
      <c r="C116" s="36"/>
      <c r="D116" s="37"/>
      <c r="E116" s="37"/>
    </row>
    <row r="117" spans="1:5" ht="16.5" customHeight="1" x14ac:dyDescent="0.25">
      <c r="A117" s="55"/>
      <c r="B117" s="36"/>
      <c r="C117" s="36"/>
      <c r="D117" s="37"/>
      <c r="E117" s="37"/>
    </row>
    <row r="118" spans="1:5" ht="16.5" customHeight="1" x14ac:dyDescent="0.25">
      <c r="A118" s="55"/>
      <c r="B118" s="36"/>
      <c r="C118" s="36"/>
      <c r="D118" s="37"/>
      <c r="E118" s="37"/>
    </row>
    <row r="119" spans="1:5" ht="16.5" customHeight="1" x14ac:dyDescent="0.25">
      <c r="A119" s="55"/>
      <c r="B119" s="36"/>
      <c r="C119" s="36"/>
      <c r="D119" s="37"/>
      <c r="E119" s="37"/>
    </row>
    <row r="120" spans="1:5" ht="16.5" customHeight="1" x14ac:dyDescent="0.25">
      <c r="A120" s="55"/>
      <c r="B120" s="36"/>
      <c r="C120" s="36"/>
      <c r="D120" s="37"/>
      <c r="E120" s="37"/>
    </row>
    <row r="121" spans="1:5" ht="16.5" customHeight="1" x14ac:dyDescent="0.25">
      <c r="A121" s="55"/>
      <c r="B121" s="36"/>
      <c r="C121" s="36"/>
      <c r="D121" s="37"/>
      <c r="E121" s="37"/>
    </row>
    <row r="122" spans="1:5" ht="16.5" customHeight="1" x14ac:dyDescent="0.25">
      <c r="A122" s="55"/>
      <c r="B122" s="36"/>
      <c r="C122" s="36"/>
      <c r="D122" s="37"/>
      <c r="E122" s="37"/>
    </row>
    <row r="123" spans="1:5" ht="16.5" customHeight="1" x14ac:dyDescent="0.25">
      <c r="A123" s="55"/>
      <c r="B123" s="36"/>
      <c r="C123" s="36"/>
      <c r="D123" s="37"/>
      <c r="E123" s="37"/>
    </row>
    <row r="124" spans="1:5" ht="16.5" customHeight="1" x14ac:dyDescent="0.25">
      <c r="A124" s="55"/>
      <c r="B124" s="36"/>
      <c r="C124" s="36"/>
      <c r="D124" s="37"/>
      <c r="E124" s="37"/>
    </row>
    <row r="125" spans="1:5" ht="16.5" customHeight="1" x14ac:dyDescent="0.25">
      <c r="A125" s="55"/>
      <c r="B125" s="36"/>
      <c r="C125" s="36"/>
      <c r="D125" s="37"/>
      <c r="E125" s="37"/>
    </row>
    <row r="126" spans="1:5" ht="16.5" customHeight="1" x14ac:dyDescent="0.25">
      <c r="A126" s="55"/>
      <c r="B126" s="36"/>
      <c r="C126" s="36"/>
      <c r="D126" s="37"/>
      <c r="E126" s="37"/>
    </row>
    <row r="127" spans="1:5" ht="16.5" customHeight="1" x14ac:dyDescent="0.25">
      <c r="A127" s="55"/>
      <c r="B127" s="36"/>
      <c r="C127" s="36"/>
      <c r="D127" s="37"/>
      <c r="E127" s="37"/>
    </row>
    <row r="128" spans="1:5" ht="16.5" customHeight="1" x14ac:dyDescent="0.25">
      <c r="A128" s="55"/>
      <c r="B128" s="36"/>
      <c r="C128" s="36"/>
      <c r="D128" s="37"/>
      <c r="E128" s="37"/>
    </row>
    <row r="129" spans="1:5" ht="16.5" customHeight="1" x14ac:dyDescent="0.25">
      <c r="A129" s="55"/>
      <c r="B129" s="36"/>
      <c r="C129" s="36"/>
      <c r="D129" s="37"/>
      <c r="E129" s="37"/>
    </row>
    <row r="130" spans="1:5" ht="16.5" customHeight="1" x14ac:dyDescent="0.25">
      <c r="A130" s="55"/>
      <c r="B130" s="36"/>
      <c r="C130" s="36"/>
      <c r="D130" s="37"/>
      <c r="E130" s="37"/>
    </row>
    <row r="131" spans="1:5" ht="16.5" customHeight="1" x14ac:dyDescent="0.25">
      <c r="A131" s="55"/>
      <c r="B131" s="36"/>
      <c r="C131" s="36"/>
      <c r="D131" s="37"/>
      <c r="E131" s="37"/>
    </row>
    <row r="132" spans="1:5" ht="16.5" customHeight="1" x14ac:dyDescent="0.25">
      <c r="A132" s="55"/>
      <c r="B132" s="36"/>
      <c r="C132" s="36"/>
      <c r="D132" s="37"/>
      <c r="E132" s="37"/>
    </row>
    <row r="133" spans="1:5" ht="16.5" customHeight="1" x14ac:dyDescent="0.25">
      <c r="A133" s="55"/>
      <c r="B133" s="36"/>
      <c r="C133" s="36"/>
      <c r="D133" s="37"/>
      <c r="E133" s="37"/>
    </row>
    <row r="134" spans="1:5" ht="9.75" customHeight="1" x14ac:dyDescent="0.25"/>
    <row r="135" spans="1:5" x14ac:dyDescent="0.25">
      <c r="E135" s="38"/>
    </row>
  </sheetData>
  <mergeCells count="77">
    <mergeCell ref="B13:C13"/>
    <mergeCell ref="A1:F1"/>
    <mergeCell ref="A3:E3"/>
    <mergeCell ref="B4:C4"/>
    <mergeCell ref="B5:C5"/>
    <mergeCell ref="B6:C6"/>
    <mergeCell ref="A7:E7"/>
    <mergeCell ref="B8:C8"/>
    <mergeCell ref="B9:C9"/>
    <mergeCell ref="B10:C10"/>
    <mergeCell ref="B11:C11"/>
    <mergeCell ref="B12:C12"/>
    <mergeCell ref="A25:C25"/>
    <mergeCell ref="D25:E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E24"/>
    <mergeCell ref="A37:E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A36:C36"/>
    <mergeCell ref="B39:E39"/>
    <mergeCell ref="C40:C45"/>
    <mergeCell ref="D40:D45"/>
    <mergeCell ref="E40:E47"/>
    <mergeCell ref="C46:C47"/>
    <mergeCell ref="D46:D47"/>
    <mergeCell ref="C62:C64"/>
    <mergeCell ref="D62:D66"/>
    <mergeCell ref="E62:E66"/>
    <mergeCell ref="B48:E48"/>
    <mergeCell ref="D49:D51"/>
    <mergeCell ref="E49:E51"/>
    <mergeCell ref="B52:E52"/>
    <mergeCell ref="E53:E55"/>
    <mergeCell ref="B56:E56"/>
    <mergeCell ref="C57:C58"/>
    <mergeCell ref="D57:D58"/>
    <mergeCell ref="E57:E58"/>
    <mergeCell ref="B59:E59"/>
    <mergeCell ref="B61:E61"/>
    <mergeCell ref="D86:E86"/>
    <mergeCell ref="B67:E67"/>
    <mergeCell ref="B68:E68"/>
    <mergeCell ref="D69:D70"/>
    <mergeCell ref="E69:E70"/>
    <mergeCell ref="B71:E71"/>
    <mergeCell ref="D72:D80"/>
    <mergeCell ref="E72:E80"/>
    <mergeCell ref="B81:E81"/>
    <mergeCell ref="D82:D83"/>
    <mergeCell ref="E82:E83"/>
    <mergeCell ref="B84:E84"/>
    <mergeCell ref="D85:E85"/>
    <mergeCell ref="A108:F108"/>
    <mergeCell ref="D87:E87"/>
    <mergeCell ref="D88:E88"/>
    <mergeCell ref="A89:E89"/>
    <mergeCell ref="A96:E96"/>
    <mergeCell ref="A101:E101"/>
    <mergeCell ref="A106:F106"/>
  </mergeCells>
  <pageMargins left="0.7" right="0.7" top="0.75" bottom="0.75" header="0.3" footer="0.3"/>
  <pageSetup paperSize="9" scale="79" orientation="portrait" r:id="rId1"/>
  <rowBreaks count="2" manualBreakCount="2">
    <brk id="97" max="4" man="1"/>
    <brk id="106" max="4" man="1"/>
  </rowBreaks>
  <colBreaks count="1" manualBreakCount="1">
    <brk id="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2CB4D-A1F9-4706-936D-6B9328D69720}">
  <sheetPr>
    <tabColor rgb="FF00B050"/>
  </sheetPr>
  <dimension ref="A1:H135"/>
  <sheetViews>
    <sheetView zoomScale="110" zoomScaleNormal="110" workbookViewId="0">
      <selection activeCell="G29" sqref="G29"/>
    </sheetView>
  </sheetViews>
  <sheetFormatPr defaultRowHeight="12.75" x14ac:dyDescent="0.25"/>
  <cols>
    <col min="1" max="1" width="6.42578125" style="1" customWidth="1"/>
    <col min="2" max="2" width="46.7109375" style="1" customWidth="1"/>
    <col min="3" max="3" width="22.7109375" style="1" customWidth="1"/>
    <col min="4" max="4" width="19.42578125" style="1" customWidth="1"/>
    <col min="5" max="5" width="14.7109375" style="1" customWidth="1"/>
    <col min="6" max="6" width="12.28515625" style="6" customWidth="1"/>
    <col min="7" max="7" width="11.5703125" style="1" customWidth="1"/>
    <col min="8" max="8" width="8.7109375" style="1" bestFit="1" customWidth="1"/>
    <col min="9" max="16384" width="9.140625" style="1"/>
  </cols>
  <sheetData>
    <row r="1" spans="1:6" ht="29.25" customHeight="1" x14ac:dyDescent="0.25">
      <c r="A1" s="105" t="s">
        <v>177</v>
      </c>
      <c r="B1" s="106"/>
      <c r="C1" s="106"/>
      <c r="D1" s="106"/>
      <c r="E1" s="106"/>
      <c r="F1" s="106"/>
    </row>
    <row r="2" spans="1:6" ht="15" x14ac:dyDescent="0.25">
      <c r="A2" s="46"/>
      <c r="B2" s="63" t="s">
        <v>160</v>
      </c>
      <c r="C2" s="64"/>
      <c r="D2" s="47"/>
      <c r="E2" s="47"/>
      <c r="F2" s="5">
        <v>958.8</v>
      </c>
    </row>
    <row r="3" spans="1:6" ht="12" customHeight="1" x14ac:dyDescent="0.25">
      <c r="A3" s="95" t="s">
        <v>0</v>
      </c>
      <c r="B3" s="96"/>
      <c r="C3" s="96"/>
      <c r="D3" s="96"/>
      <c r="E3" s="97"/>
    </row>
    <row r="4" spans="1:6" ht="12.6" customHeight="1" x14ac:dyDescent="0.25">
      <c r="A4" s="7">
        <v>1</v>
      </c>
      <c r="B4" s="100" t="s">
        <v>1</v>
      </c>
      <c r="C4" s="101"/>
      <c r="D4" s="8" t="s">
        <v>127</v>
      </c>
      <c r="E4" s="9"/>
    </row>
    <row r="5" spans="1:6" ht="11.25" customHeight="1" x14ac:dyDescent="0.25">
      <c r="A5" s="7">
        <v>2</v>
      </c>
      <c r="B5" s="100" t="s">
        <v>3</v>
      </c>
      <c r="C5" s="101"/>
      <c r="D5" s="8" t="s">
        <v>126</v>
      </c>
      <c r="E5" s="39" t="s">
        <v>129</v>
      </c>
    </row>
    <row r="6" spans="1:6" ht="9.75" customHeight="1" x14ac:dyDescent="0.25">
      <c r="A6" s="7">
        <v>3</v>
      </c>
      <c r="B6" s="100" t="s">
        <v>4</v>
      </c>
      <c r="C6" s="101"/>
      <c r="D6" s="8" t="s">
        <v>128</v>
      </c>
      <c r="E6" s="9" t="s">
        <v>2</v>
      </c>
    </row>
    <row r="7" spans="1:6" ht="19.5" customHeight="1" x14ac:dyDescent="0.25">
      <c r="A7" s="95" t="s">
        <v>5</v>
      </c>
      <c r="B7" s="96"/>
      <c r="C7" s="96"/>
      <c r="D7" s="96"/>
      <c r="E7" s="97"/>
    </row>
    <row r="8" spans="1:6" ht="9.75" customHeight="1" x14ac:dyDescent="0.25">
      <c r="A8" s="7">
        <v>4</v>
      </c>
      <c r="B8" s="100" t="s">
        <v>6</v>
      </c>
      <c r="C8" s="101"/>
      <c r="D8" s="10">
        <v>0</v>
      </c>
      <c r="E8" s="11" t="s">
        <v>7</v>
      </c>
    </row>
    <row r="9" spans="1:6" ht="9.75" customHeight="1" x14ac:dyDescent="0.25">
      <c r="A9" s="7">
        <v>5</v>
      </c>
      <c r="B9" s="100" t="s">
        <v>8</v>
      </c>
      <c r="C9" s="101"/>
      <c r="D9" s="10">
        <v>0</v>
      </c>
      <c r="E9" s="12" t="s">
        <v>9</v>
      </c>
    </row>
    <row r="10" spans="1:6" ht="9.75" customHeight="1" x14ac:dyDescent="0.25">
      <c r="A10" s="7">
        <v>6</v>
      </c>
      <c r="B10" s="100" t="s">
        <v>10</v>
      </c>
      <c r="C10" s="101"/>
      <c r="D10" s="13">
        <v>44062.7</v>
      </c>
      <c r="E10" s="12" t="s">
        <v>9</v>
      </c>
    </row>
    <row r="11" spans="1:6" ht="9.75" customHeight="1" x14ac:dyDescent="0.25">
      <c r="A11" s="14">
        <v>7</v>
      </c>
      <c r="B11" s="92" t="s">
        <v>11</v>
      </c>
      <c r="C11" s="94"/>
      <c r="D11" s="15">
        <v>124414.56</v>
      </c>
      <c r="E11" s="9" t="s">
        <v>12</v>
      </c>
    </row>
    <row r="12" spans="1:6" ht="9.75" customHeight="1" x14ac:dyDescent="0.25">
      <c r="A12" s="7">
        <v>9</v>
      </c>
      <c r="B12" s="100" t="s">
        <v>132</v>
      </c>
      <c r="C12" s="101"/>
      <c r="D12" s="16">
        <f>D11-D13</f>
        <v>106996.52159999999</v>
      </c>
      <c r="E12" s="12" t="s">
        <v>9</v>
      </c>
    </row>
    <row r="13" spans="1:6" ht="9.75" customHeight="1" x14ac:dyDescent="0.25">
      <c r="A13" s="7">
        <v>10</v>
      </c>
      <c r="B13" s="100" t="s">
        <v>13</v>
      </c>
      <c r="C13" s="101"/>
      <c r="D13" s="16">
        <f>D11*14%</f>
        <v>17418.038400000001</v>
      </c>
      <c r="E13" s="12" t="s">
        <v>9</v>
      </c>
    </row>
    <row r="14" spans="1:6" ht="9.75" customHeight="1" x14ac:dyDescent="0.25">
      <c r="A14" s="14">
        <v>11</v>
      </c>
      <c r="B14" s="92" t="s">
        <v>14</v>
      </c>
      <c r="C14" s="94"/>
      <c r="D14" s="15">
        <v>120137.97</v>
      </c>
      <c r="E14" s="9" t="s">
        <v>12</v>
      </c>
    </row>
    <row r="15" spans="1:6" ht="9.75" customHeight="1" x14ac:dyDescent="0.25">
      <c r="A15" s="7">
        <v>12</v>
      </c>
      <c r="B15" s="100" t="s">
        <v>15</v>
      </c>
      <c r="C15" s="101"/>
      <c r="D15" s="17">
        <f>D14</f>
        <v>120137.97</v>
      </c>
      <c r="E15" s="12" t="s">
        <v>9</v>
      </c>
    </row>
    <row r="16" spans="1:6" ht="9.75" customHeight="1" x14ac:dyDescent="0.25">
      <c r="A16" s="7">
        <v>13</v>
      </c>
      <c r="B16" s="100" t="s">
        <v>16</v>
      </c>
      <c r="C16" s="101"/>
      <c r="D16" s="10">
        <v>0</v>
      </c>
      <c r="E16" s="12" t="s">
        <v>9</v>
      </c>
    </row>
    <row r="17" spans="1:8" ht="9.75" customHeight="1" x14ac:dyDescent="0.25">
      <c r="A17" s="7">
        <v>14</v>
      </c>
      <c r="B17" s="100" t="s">
        <v>17</v>
      </c>
      <c r="C17" s="101"/>
      <c r="D17" s="10">
        <v>0</v>
      </c>
      <c r="E17" s="12" t="s">
        <v>9</v>
      </c>
    </row>
    <row r="18" spans="1:8" ht="9.75" customHeight="1" x14ac:dyDescent="0.25">
      <c r="A18" s="7">
        <v>15</v>
      </c>
      <c r="B18" s="100" t="s">
        <v>18</v>
      </c>
      <c r="C18" s="101"/>
      <c r="D18" s="10">
        <v>0</v>
      </c>
      <c r="E18" s="12" t="s">
        <v>9</v>
      </c>
    </row>
    <row r="19" spans="1:8" ht="9.75" customHeight="1" x14ac:dyDescent="0.25">
      <c r="A19" s="7">
        <v>16</v>
      </c>
      <c r="B19" s="100" t="s">
        <v>19</v>
      </c>
      <c r="C19" s="101"/>
      <c r="D19" s="10">
        <v>0</v>
      </c>
      <c r="E19" s="12" t="s">
        <v>9</v>
      </c>
    </row>
    <row r="20" spans="1:8" ht="9.75" customHeight="1" x14ac:dyDescent="0.25">
      <c r="A20" s="14">
        <v>17</v>
      </c>
      <c r="B20" s="92" t="s">
        <v>20</v>
      </c>
      <c r="C20" s="94"/>
      <c r="D20" s="18">
        <f>D10+D11-D15</f>
        <v>48339.290000000008</v>
      </c>
      <c r="E20" s="9" t="s">
        <v>12</v>
      </c>
    </row>
    <row r="21" spans="1:8" ht="9.75" customHeight="1" x14ac:dyDescent="0.25">
      <c r="A21" s="7">
        <v>18</v>
      </c>
      <c r="B21" s="100" t="s">
        <v>21</v>
      </c>
      <c r="C21" s="101"/>
      <c r="D21" s="12" t="s">
        <v>22</v>
      </c>
      <c r="E21" s="12" t="s">
        <v>9</v>
      </c>
    </row>
    <row r="22" spans="1:8" ht="9.75" customHeight="1" x14ac:dyDescent="0.25">
      <c r="A22" s="7">
        <v>19</v>
      </c>
      <c r="B22" s="100" t="s">
        <v>23</v>
      </c>
      <c r="C22" s="101"/>
      <c r="D22" s="12" t="s">
        <v>22</v>
      </c>
      <c r="E22" s="12" t="s">
        <v>9</v>
      </c>
    </row>
    <row r="23" spans="1:8" ht="13.7" customHeight="1" x14ac:dyDescent="0.25">
      <c r="A23" s="7">
        <v>20</v>
      </c>
      <c r="B23" s="100" t="s">
        <v>24</v>
      </c>
      <c r="C23" s="101"/>
      <c r="D23" s="17">
        <f>D20</f>
        <v>48339.290000000008</v>
      </c>
      <c r="E23" s="12" t="s">
        <v>9</v>
      </c>
      <c r="H23" s="6"/>
    </row>
    <row r="24" spans="1:8" ht="12" customHeight="1" x14ac:dyDescent="0.25">
      <c r="A24" s="95" t="s">
        <v>25</v>
      </c>
      <c r="B24" s="96"/>
      <c r="C24" s="96"/>
      <c r="D24" s="96"/>
      <c r="E24" s="97"/>
    </row>
    <row r="25" spans="1:8" ht="19.5" customHeight="1" x14ac:dyDescent="0.25">
      <c r="A25" s="90" t="s">
        <v>26</v>
      </c>
      <c r="B25" s="102"/>
      <c r="C25" s="91"/>
      <c r="D25" s="103" t="s">
        <v>27</v>
      </c>
      <c r="E25" s="104"/>
    </row>
    <row r="26" spans="1:8" ht="21.75" customHeight="1" x14ac:dyDescent="0.25">
      <c r="A26" s="19">
        <v>21</v>
      </c>
      <c r="B26" s="90" t="s">
        <v>28</v>
      </c>
      <c r="C26" s="98"/>
      <c r="D26" s="20">
        <f>D12*46.2%+2639</f>
        <v>52071.392979199998</v>
      </c>
      <c r="E26" s="21" t="s">
        <v>29</v>
      </c>
    </row>
    <row r="27" spans="1:8" ht="15.75" customHeight="1" x14ac:dyDescent="0.25">
      <c r="A27" s="19">
        <v>22</v>
      </c>
      <c r="B27" s="90" t="s">
        <v>130</v>
      </c>
      <c r="C27" s="91"/>
      <c r="D27" s="15">
        <f>D13</f>
        <v>17418.038400000001</v>
      </c>
      <c r="E27" s="21" t="s">
        <v>29</v>
      </c>
    </row>
    <row r="28" spans="1:8" ht="12" customHeight="1" x14ac:dyDescent="0.25">
      <c r="A28" s="19">
        <v>23</v>
      </c>
      <c r="B28" s="90" t="s">
        <v>30</v>
      </c>
      <c r="C28" s="91"/>
      <c r="D28" s="16">
        <f>D27*34%</f>
        <v>5922.1330560000006</v>
      </c>
      <c r="E28" s="21" t="s">
        <v>29</v>
      </c>
    </row>
    <row r="29" spans="1:8" ht="12" customHeight="1" x14ac:dyDescent="0.25">
      <c r="A29" s="19">
        <v>24</v>
      </c>
      <c r="B29" s="90" t="s">
        <v>31</v>
      </c>
      <c r="C29" s="91"/>
      <c r="D29" s="16">
        <f>D27*33%</f>
        <v>5747.9526720000003</v>
      </c>
      <c r="E29" s="21" t="s">
        <v>29</v>
      </c>
    </row>
    <row r="30" spans="1:8" ht="13.35" customHeight="1" x14ac:dyDescent="0.25">
      <c r="A30" s="19">
        <v>25</v>
      </c>
      <c r="B30" s="90" t="s">
        <v>32</v>
      </c>
      <c r="C30" s="91"/>
      <c r="D30" s="16">
        <f>D27*33%</f>
        <v>5747.9526720000003</v>
      </c>
      <c r="E30" s="21" t="s">
        <v>29</v>
      </c>
    </row>
    <row r="31" spans="1:8" ht="19.5" customHeight="1" x14ac:dyDescent="0.25">
      <c r="A31" s="19">
        <v>26</v>
      </c>
      <c r="B31" s="99" t="s">
        <v>33</v>
      </c>
      <c r="C31" s="98"/>
      <c r="D31" s="16">
        <f>D12*14%</f>
        <v>14979.513024</v>
      </c>
      <c r="E31" s="21" t="s">
        <v>29</v>
      </c>
    </row>
    <row r="32" spans="1:8" ht="14.45" customHeight="1" x14ac:dyDescent="0.25">
      <c r="A32" s="19">
        <v>27</v>
      </c>
      <c r="B32" s="90" t="s">
        <v>34</v>
      </c>
      <c r="C32" s="91"/>
      <c r="D32" s="16">
        <f>D12*21%</f>
        <v>22469.269535999996</v>
      </c>
      <c r="E32" s="21" t="s">
        <v>29</v>
      </c>
    </row>
    <row r="33" spans="1:7" ht="17.850000000000001" customHeight="1" x14ac:dyDescent="0.25">
      <c r="A33" s="19">
        <v>28</v>
      </c>
      <c r="B33" s="90" t="s">
        <v>35</v>
      </c>
      <c r="C33" s="91"/>
      <c r="D33" s="16">
        <f>D12*10%</f>
        <v>10699.65216</v>
      </c>
      <c r="E33" s="21" t="s">
        <v>29</v>
      </c>
    </row>
    <row r="34" spans="1:7" ht="15.75" customHeight="1" x14ac:dyDescent="0.25">
      <c r="A34" s="19">
        <v>31</v>
      </c>
      <c r="B34" s="90" t="s">
        <v>131</v>
      </c>
      <c r="C34" s="91"/>
      <c r="D34" s="16">
        <v>1644.13</v>
      </c>
      <c r="E34" s="21" t="s">
        <v>29</v>
      </c>
    </row>
    <row r="35" spans="1:7" ht="15.75" customHeight="1" x14ac:dyDescent="0.25">
      <c r="A35" s="19">
        <v>32</v>
      </c>
      <c r="B35" s="90" t="s">
        <v>36</v>
      </c>
      <c r="C35" s="91"/>
      <c r="D35" s="16">
        <f>D12*0.8%</f>
        <v>855.97217279999995</v>
      </c>
      <c r="E35" s="21" t="s">
        <v>29</v>
      </c>
    </row>
    <row r="36" spans="1:7" ht="15" customHeight="1" x14ac:dyDescent="0.25">
      <c r="A36" s="92" t="s">
        <v>37</v>
      </c>
      <c r="B36" s="93"/>
      <c r="C36" s="94"/>
      <c r="D36" s="22">
        <f>D35+D34+D33+D32+D31+D27+D26</f>
        <v>120137.968272</v>
      </c>
      <c r="E36" s="23" t="s">
        <v>29</v>
      </c>
      <c r="G36" s="6"/>
    </row>
    <row r="37" spans="1:7" ht="17.100000000000001" customHeight="1" x14ac:dyDescent="0.25">
      <c r="A37" s="95" t="s">
        <v>38</v>
      </c>
      <c r="B37" s="96"/>
      <c r="C37" s="96"/>
      <c r="D37" s="96"/>
      <c r="E37" s="97"/>
    </row>
    <row r="38" spans="1:7" ht="39.75" customHeight="1" x14ac:dyDescent="0.25">
      <c r="A38" s="24"/>
      <c r="B38" s="25" t="s">
        <v>39</v>
      </c>
      <c r="C38" s="25" t="s">
        <v>40</v>
      </c>
      <c r="D38" s="25" t="s">
        <v>41</v>
      </c>
      <c r="E38" s="24" t="s">
        <v>42</v>
      </c>
    </row>
    <row r="39" spans="1:7" ht="22.7" customHeight="1" x14ac:dyDescent="0.25">
      <c r="A39" s="26">
        <v>25</v>
      </c>
      <c r="B39" s="80" t="s">
        <v>43</v>
      </c>
      <c r="C39" s="74"/>
      <c r="D39" s="74"/>
      <c r="E39" s="75"/>
    </row>
    <row r="40" spans="1:7" ht="41.1" customHeight="1" x14ac:dyDescent="0.25">
      <c r="A40" s="24"/>
      <c r="B40" s="11" t="s">
        <v>44</v>
      </c>
      <c r="C40" s="81" t="s">
        <v>45</v>
      </c>
      <c r="D40" s="81" t="s">
        <v>46</v>
      </c>
      <c r="E40" s="83">
        <f>D26/F2</f>
        <v>54.308920503963286</v>
      </c>
    </row>
    <row r="41" spans="1:7" ht="34.700000000000003" customHeight="1" x14ac:dyDescent="0.25">
      <c r="A41" s="24"/>
      <c r="B41" s="11" t="s">
        <v>47</v>
      </c>
      <c r="C41" s="85"/>
      <c r="D41" s="85"/>
      <c r="E41" s="87"/>
    </row>
    <row r="42" spans="1:7" ht="19.5" customHeight="1" x14ac:dyDescent="0.25">
      <c r="A42" s="24"/>
      <c r="B42" s="24" t="s">
        <v>48</v>
      </c>
      <c r="C42" s="85"/>
      <c r="D42" s="85"/>
      <c r="E42" s="87"/>
    </row>
    <row r="43" spans="1:7" ht="37.700000000000003" customHeight="1" x14ac:dyDescent="0.25">
      <c r="A43" s="24"/>
      <c r="B43" s="11" t="s">
        <v>49</v>
      </c>
      <c r="C43" s="85"/>
      <c r="D43" s="85"/>
      <c r="E43" s="87"/>
    </row>
    <row r="44" spans="1:7" ht="27.75" customHeight="1" x14ac:dyDescent="0.25">
      <c r="A44" s="24"/>
      <c r="B44" s="40" t="s">
        <v>139</v>
      </c>
      <c r="C44" s="85"/>
      <c r="D44" s="85"/>
      <c r="E44" s="87"/>
    </row>
    <row r="45" spans="1:7" ht="20.25" customHeight="1" x14ac:dyDescent="0.25">
      <c r="A45" s="24"/>
      <c r="B45" s="24" t="s">
        <v>51</v>
      </c>
      <c r="C45" s="85"/>
      <c r="D45" s="85"/>
      <c r="E45" s="87"/>
    </row>
    <row r="46" spans="1:7" ht="25.35" customHeight="1" x14ac:dyDescent="0.25">
      <c r="A46" s="24"/>
      <c r="B46" s="40" t="s">
        <v>138</v>
      </c>
      <c r="C46" s="88"/>
      <c r="D46" s="88"/>
      <c r="E46" s="87"/>
    </row>
    <row r="47" spans="1:7" ht="26.45" customHeight="1" x14ac:dyDescent="0.25">
      <c r="A47" s="24"/>
      <c r="B47" s="11" t="s">
        <v>53</v>
      </c>
      <c r="C47" s="89"/>
      <c r="D47" s="89"/>
      <c r="E47" s="84"/>
    </row>
    <row r="48" spans="1:7" ht="18.2" customHeight="1" x14ac:dyDescent="0.25">
      <c r="A48" s="26">
        <v>26</v>
      </c>
      <c r="B48" s="80" t="s">
        <v>54</v>
      </c>
      <c r="C48" s="74"/>
      <c r="D48" s="74"/>
      <c r="E48" s="75"/>
    </row>
    <row r="49" spans="1:5" ht="19.5" customHeight="1" x14ac:dyDescent="0.25">
      <c r="A49" s="24"/>
      <c r="B49" s="24" t="s">
        <v>55</v>
      </c>
      <c r="C49" s="11" t="s">
        <v>45</v>
      </c>
      <c r="D49" s="81" t="s">
        <v>46</v>
      </c>
      <c r="E49" s="83">
        <f>D27/F2</f>
        <v>18.166498122653319</v>
      </c>
    </row>
    <row r="50" spans="1:5" ht="30.75" customHeight="1" x14ac:dyDescent="0.25">
      <c r="A50" s="24"/>
      <c r="B50" s="11" t="s">
        <v>56</v>
      </c>
      <c r="C50" s="11" t="s">
        <v>57</v>
      </c>
      <c r="D50" s="85"/>
      <c r="E50" s="87"/>
    </row>
    <row r="51" spans="1:5" ht="17.100000000000001" customHeight="1" x14ac:dyDescent="0.25">
      <c r="A51" s="24"/>
      <c r="B51" s="11" t="s">
        <v>58</v>
      </c>
      <c r="C51" s="11" t="s">
        <v>45</v>
      </c>
      <c r="D51" s="82"/>
      <c r="E51" s="84"/>
    </row>
    <row r="52" spans="1:5" ht="14.45" customHeight="1" x14ac:dyDescent="0.25">
      <c r="A52" s="26">
        <v>27</v>
      </c>
      <c r="B52" s="80" t="s">
        <v>59</v>
      </c>
      <c r="C52" s="74"/>
      <c r="D52" s="74"/>
      <c r="E52" s="75"/>
    </row>
    <row r="53" spans="1:5" ht="20.25" customHeight="1" x14ac:dyDescent="0.25">
      <c r="A53" s="24"/>
      <c r="B53" s="40" t="s">
        <v>142</v>
      </c>
      <c r="C53" s="11" t="s">
        <v>61</v>
      </c>
      <c r="D53" s="11" t="s">
        <v>46</v>
      </c>
      <c r="E53" s="83">
        <f>D28/F2</f>
        <v>6.1766093617021287</v>
      </c>
    </row>
    <row r="54" spans="1:5" ht="20.25" customHeight="1" x14ac:dyDescent="0.25">
      <c r="A54" s="24"/>
      <c r="B54" s="11" t="s">
        <v>62</v>
      </c>
      <c r="C54" s="11" t="s">
        <v>61</v>
      </c>
      <c r="D54" s="11" t="s">
        <v>46</v>
      </c>
      <c r="E54" s="87"/>
    </row>
    <row r="55" spans="1:5" ht="20.25" customHeight="1" x14ac:dyDescent="0.25">
      <c r="A55" s="24"/>
      <c r="B55" s="24" t="s">
        <v>63</v>
      </c>
      <c r="C55" s="11" t="s">
        <v>61</v>
      </c>
      <c r="D55" s="11" t="s">
        <v>46</v>
      </c>
      <c r="E55" s="84"/>
    </row>
    <row r="56" spans="1:5" ht="13.35" customHeight="1" x14ac:dyDescent="0.25">
      <c r="A56" s="26">
        <v>28</v>
      </c>
      <c r="B56" s="80" t="s">
        <v>64</v>
      </c>
      <c r="C56" s="74"/>
      <c r="D56" s="74"/>
      <c r="E56" s="75"/>
    </row>
    <row r="57" spans="1:5" ht="21.6" customHeight="1" x14ac:dyDescent="0.25">
      <c r="A57" s="24"/>
      <c r="B57" s="11" t="s">
        <v>65</v>
      </c>
      <c r="C57" s="81" t="s">
        <v>66</v>
      </c>
      <c r="D57" s="81" t="s">
        <v>46</v>
      </c>
      <c r="E57" s="83">
        <f>D29/F2</f>
        <v>5.9949443804755953</v>
      </c>
    </row>
    <row r="58" spans="1:5" ht="21.6" customHeight="1" x14ac:dyDescent="0.25">
      <c r="A58" s="24"/>
      <c r="B58" s="11" t="s">
        <v>67</v>
      </c>
      <c r="C58" s="82"/>
      <c r="D58" s="82"/>
      <c r="E58" s="84"/>
    </row>
    <row r="59" spans="1:5" ht="15" customHeight="1" x14ac:dyDescent="0.25">
      <c r="A59" s="27">
        <v>29</v>
      </c>
      <c r="B59" s="80" t="s">
        <v>68</v>
      </c>
      <c r="C59" s="74"/>
      <c r="D59" s="74"/>
      <c r="E59" s="75"/>
    </row>
    <row r="60" spans="1:5" ht="36.6" customHeight="1" x14ac:dyDescent="0.25">
      <c r="A60" s="24"/>
      <c r="B60" s="40" t="s">
        <v>140</v>
      </c>
      <c r="C60" s="11" t="s">
        <v>141</v>
      </c>
      <c r="D60" s="11" t="s">
        <v>46</v>
      </c>
      <c r="E60" s="28">
        <f>D30/F2</f>
        <v>5.9949443804755953</v>
      </c>
    </row>
    <row r="61" spans="1:5" ht="16.5" customHeight="1" x14ac:dyDescent="0.25">
      <c r="A61" s="27">
        <v>30</v>
      </c>
      <c r="B61" s="80" t="s">
        <v>71</v>
      </c>
      <c r="C61" s="74"/>
      <c r="D61" s="74"/>
      <c r="E61" s="75"/>
    </row>
    <row r="62" spans="1:5" ht="30.75" customHeight="1" x14ac:dyDescent="0.25">
      <c r="A62" s="24"/>
      <c r="B62" s="11" t="s">
        <v>72</v>
      </c>
      <c r="C62" s="81" t="s">
        <v>73</v>
      </c>
      <c r="D62" s="81" t="s">
        <v>74</v>
      </c>
      <c r="E62" s="83">
        <f>D31/F2</f>
        <v>15.623188385481853</v>
      </c>
    </row>
    <row r="63" spans="1:5" ht="22.7" customHeight="1" x14ac:dyDescent="0.25">
      <c r="A63" s="24"/>
      <c r="B63" s="11" t="s">
        <v>75</v>
      </c>
      <c r="C63" s="85"/>
      <c r="D63" s="85"/>
      <c r="E63" s="87"/>
    </row>
    <row r="64" spans="1:5" ht="22.7" customHeight="1" x14ac:dyDescent="0.25">
      <c r="A64" s="24"/>
      <c r="B64" s="11" t="s">
        <v>76</v>
      </c>
      <c r="C64" s="82"/>
      <c r="D64" s="85"/>
      <c r="E64" s="87"/>
    </row>
    <row r="65" spans="1:5" ht="22.7" customHeight="1" x14ac:dyDescent="0.25">
      <c r="A65" s="24"/>
      <c r="B65" s="11" t="s">
        <v>77</v>
      </c>
      <c r="C65" s="25" t="s">
        <v>78</v>
      </c>
      <c r="D65" s="85"/>
      <c r="E65" s="87"/>
    </row>
    <row r="66" spans="1:5" ht="29.45" customHeight="1" x14ac:dyDescent="0.25">
      <c r="A66" s="24"/>
      <c r="B66" s="11" t="s">
        <v>72</v>
      </c>
      <c r="C66" s="29" t="s">
        <v>79</v>
      </c>
      <c r="D66" s="82"/>
      <c r="E66" s="84"/>
    </row>
    <row r="67" spans="1:5" ht="16.5" customHeight="1" x14ac:dyDescent="0.25">
      <c r="A67" s="27">
        <v>31</v>
      </c>
      <c r="B67" s="80" t="s">
        <v>71</v>
      </c>
      <c r="C67" s="74"/>
      <c r="D67" s="74"/>
      <c r="E67" s="75"/>
    </row>
    <row r="68" spans="1:5" ht="17.100000000000001" customHeight="1" x14ac:dyDescent="0.25">
      <c r="A68" s="26">
        <v>31</v>
      </c>
      <c r="B68" s="80" t="s">
        <v>80</v>
      </c>
      <c r="C68" s="74"/>
      <c r="D68" s="74"/>
      <c r="E68" s="75"/>
    </row>
    <row r="69" spans="1:5" ht="15" customHeight="1" x14ac:dyDescent="0.25">
      <c r="A69" s="24"/>
      <c r="B69" s="11" t="s">
        <v>81</v>
      </c>
      <c r="C69" s="11" t="s">
        <v>82</v>
      </c>
      <c r="D69" s="81" t="s">
        <v>46</v>
      </c>
      <c r="E69" s="83">
        <f>D35/F2</f>
        <v>0.89275362202753439</v>
      </c>
    </row>
    <row r="70" spans="1:5" ht="16.5" customHeight="1" x14ac:dyDescent="0.25">
      <c r="A70" s="24"/>
      <c r="B70" s="11" t="s">
        <v>83</v>
      </c>
      <c r="C70" s="40" t="s">
        <v>147</v>
      </c>
      <c r="D70" s="82"/>
      <c r="E70" s="84"/>
    </row>
    <row r="71" spans="1:5" ht="16.5" customHeight="1" x14ac:dyDescent="0.25">
      <c r="A71" s="26">
        <v>32</v>
      </c>
      <c r="B71" s="80" t="s">
        <v>84</v>
      </c>
      <c r="C71" s="74"/>
      <c r="D71" s="74"/>
      <c r="E71" s="75"/>
    </row>
    <row r="72" spans="1:5" ht="22.7" customHeight="1" x14ac:dyDescent="0.25">
      <c r="A72" s="24"/>
      <c r="B72" s="11" t="s">
        <v>85</v>
      </c>
      <c r="C72" s="25" t="s">
        <v>86</v>
      </c>
      <c r="D72" s="81" t="s">
        <v>46</v>
      </c>
      <c r="E72" s="78">
        <f>D32/F2</f>
        <v>23.434782578222777</v>
      </c>
    </row>
    <row r="73" spans="1:5" ht="14.45" customHeight="1" x14ac:dyDescent="0.25">
      <c r="A73" s="24"/>
      <c r="B73" s="11" t="s">
        <v>87</v>
      </c>
      <c r="C73" s="25" t="s">
        <v>86</v>
      </c>
      <c r="D73" s="85"/>
      <c r="E73" s="79"/>
    </row>
    <row r="74" spans="1:5" ht="16.5" customHeight="1" x14ac:dyDescent="0.25">
      <c r="A74" s="24"/>
      <c r="B74" s="11" t="s">
        <v>88</v>
      </c>
      <c r="C74" s="25" t="s">
        <v>86</v>
      </c>
      <c r="D74" s="85"/>
      <c r="E74" s="79"/>
    </row>
    <row r="75" spans="1:5" ht="11.25" customHeight="1" x14ac:dyDescent="0.25">
      <c r="A75" s="24"/>
      <c r="B75" s="11" t="s">
        <v>89</v>
      </c>
      <c r="C75" s="25" t="s">
        <v>86</v>
      </c>
      <c r="D75" s="85"/>
      <c r="E75" s="79"/>
    </row>
    <row r="76" spans="1:5" ht="21.95" customHeight="1" x14ac:dyDescent="0.25">
      <c r="A76" s="24"/>
      <c r="B76" s="11" t="s">
        <v>90</v>
      </c>
      <c r="C76" s="25" t="s">
        <v>86</v>
      </c>
      <c r="D76" s="85"/>
      <c r="E76" s="79"/>
    </row>
    <row r="77" spans="1:5" ht="29.45" customHeight="1" x14ac:dyDescent="0.25">
      <c r="A77" s="24"/>
      <c r="B77" s="11" t="s">
        <v>91</v>
      </c>
      <c r="C77" s="25" t="s">
        <v>86</v>
      </c>
      <c r="D77" s="85"/>
      <c r="E77" s="79"/>
    </row>
    <row r="78" spans="1:5" ht="20.25" customHeight="1" x14ac:dyDescent="0.25">
      <c r="A78" s="24"/>
      <c r="B78" s="11" t="s">
        <v>92</v>
      </c>
      <c r="C78" s="25" t="s">
        <v>86</v>
      </c>
      <c r="D78" s="85"/>
      <c r="E78" s="79"/>
    </row>
    <row r="79" spans="1:5" ht="20.25" customHeight="1" x14ac:dyDescent="0.25">
      <c r="A79" s="24"/>
      <c r="B79" s="24" t="s">
        <v>93</v>
      </c>
      <c r="C79" s="25" t="s">
        <v>86</v>
      </c>
      <c r="D79" s="85"/>
      <c r="E79" s="79"/>
    </row>
    <row r="80" spans="1:5" ht="15" customHeight="1" x14ac:dyDescent="0.25">
      <c r="A80" s="24"/>
      <c r="B80" s="11" t="s">
        <v>94</v>
      </c>
      <c r="C80" s="25" t="s">
        <v>95</v>
      </c>
      <c r="D80" s="82"/>
      <c r="E80" s="86"/>
    </row>
    <row r="81" spans="1:8" s="6" customFormat="1" ht="12.6" customHeight="1" x14ac:dyDescent="0.25">
      <c r="A81" s="26">
        <v>37</v>
      </c>
      <c r="B81" s="73" t="s">
        <v>133</v>
      </c>
      <c r="C81" s="74"/>
      <c r="D81" s="74"/>
      <c r="E81" s="75"/>
      <c r="G81" s="1"/>
      <c r="H81" s="1"/>
    </row>
    <row r="82" spans="1:8" s="6" customFormat="1" ht="37.700000000000003" customHeight="1" x14ac:dyDescent="0.25">
      <c r="A82" s="24"/>
      <c r="B82" s="11" t="s">
        <v>134</v>
      </c>
      <c r="C82" s="25" t="s">
        <v>97</v>
      </c>
      <c r="D82" s="76" t="s">
        <v>96</v>
      </c>
      <c r="E82" s="78">
        <f>D34/F2</f>
        <v>1.7147788902795162</v>
      </c>
      <c r="G82" s="1"/>
      <c r="H82" s="1"/>
    </row>
    <row r="83" spans="1:8" s="6" customFormat="1" ht="23.25" customHeight="1" x14ac:dyDescent="0.25">
      <c r="A83" s="24"/>
      <c r="B83" s="40" t="s">
        <v>134</v>
      </c>
      <c r="C83" s="25" t="s">
        <v>98</v>
      </c>
      <c r="D83" s="77"/>
      <c r="E83" s="79"/>
      <c r="G83" s="1"/>
      <c r="H83" s="1"/>
    </row>
    <row r="84" spans="1:8" s="6" customFormat="1" ht="9.75" customHeight="1" x14ac:dyDescent="0.25">
      <c r="A84" s="26">
        <v>38</v>
      </c>
      <c r="B84" s="80" t="s">
        <v>99</v>
      </c>
      <c r="C84" s="74"/>
      <c r="D84" s="74"/>
      <c r="E84" s="75"/>
      <c r="G84" s="1"/>
      <c r="H84" s="1"/>
    </row>
    <row r="85" spans="1:8" s="6" customFormat="1" ht="14.25" customHeight="1" x14ac:dyDescent="0.25">
      <c r="A85" s="24"/>
      <c r="B85" s="11" t="s">
        <v>100</v>
      </c>
      <c r="C85" s="11" t="s">
        <v>101</v>
      </c>
      <c r="D85" s="65">
        <v>0</v>
      </c>
      <c r="E85" s="66"/>
      <c r="G85" s="1"/>
      <c r="H85" s="1"/>
    </row>
    <row r="86" spans="1:8" s="6" customFormat="1" ht="14.25" customHeight="1" x14ac:dyDescent="0.25">
      <c r="A86" s="24"/>
      <c r="B86" s="11" t="s">
        <v>102</v>
      </c>
      <c r="C86" s="11" t="s">
        <v>101</v>
      </c>
      <c r="D86" s="65">
        <v>0</v>
      </c>
      <c r="E86" s="66"/>
      <c r="G86" s="1"/>
      <c r="H86" s="1"/>
    </row>
    <row r="87" spans="1:8" s="6" customFormat="1" ht="14.25" customHeight="1" x14ac:dyDescent="0.25">
      <c r="A87" s="24"/>
      <c r="B87" s="11" t="s">
        <v>103</v>
      </c>
      <c r="C87" s="11" t="s">
        <v>101</v>
      </c>
      <c r="D87" s="65">
        <v>0</v>
      </c>
      <c r="E87" s="66"/>
      <c r="G87" s="1"/>
      <c r="H87" s="1"/>
    </row>
    <row r="88" spans="1:8" s="6" customFormat="1" ht="14.25" customHeight="1" x14ac:dyDescent="0.25">
      <c r="A88" s="49"/>
      <c r="B88" s="11" t="s">
        <v>104</v>
      </c>
      <c r="C88" s="11" t="s">
        <v>7</v>
      </c>
      <c r="D88" s="65">
        <v>0</v>
      </c>
      <c r="E88" s="66"/>
      <c r="G88" s="1"/>
      <c r="H88" s="1"/>
    </row>
    <row r="89" spans="1:8" s="6" customFormat="1" ht="16.5" customHeight="1" x14ac:dyDescent="0.25">
      <c r="A89" s="67" t="s">
        <v>105</v>
      </c>
      <c r="B89" s="68"/>
      <c r="C89" s="68"/>
      <c r="D89" s="68"/>
      <c r="E89" s="69"/>
      <c r="G89" s="1"/>
      <c r="H89" s="1"/>
    </row>
    <row r="90" spans="1:8" s="6" customFormat="1" ht="16.5" customHeight="1" x14ac:dyDescent="0.25">
      <c r="A90" s="31">
        <v>1</v>
      </c>
      <c r="B90" s="21" t="s">
        <v>106</v>
      </c>
      <c r="C90" s="21" t="s">
        <v>107</v>
      </c>
      <c r="D90" s="48">
        <v>0</v>
      </c>
      <c r="E90" s="33"/>
      <c r="G90" s="1"/>
      <c r="H90" s="1"/>
    </row>
    <row r="91" spans="1:8" s="6" customFormat="1" ht="16.5" customHeight="1" x14ac:dyDescent="0.25">
      <c r="A91" s="31">
        <v>2</v>
      </c>
      <c r="B91" s="21" t="s">
        <v>108</v>
      </c>
      <c r="C91" s="21" t="s">
        <v>107</v>
      </c>
      <c r="D91" s="48">
        <v>0</v>
      </c>
      <c r="E91" s="33"/>
      <c r="G91" s="1"/>
      <c r="H91" s="1"/>
    </row>
    <row r="92" spans="1:8" s="6" customFormat="1" ht="16.5" customHeight="1" x14ac:dyDescent="0.25">
      <c r="A92" s="31">
        <v>3</v>
      </c>
      <c r="B92" s="21" t="s">
        <v>109</v>
      </c>
      <c r="C92" s="21" t="s">
        <v>107</v>
      </c>
      <c r="D92" s="34"/>
      <c r="E92" s="33"/>
      <c r="G92" s="1"/>
      <c r="H92" s="1"/>
    </row>
    <row r="93" spans="1:8" s="6" customFormat="1" ht="16.5" customHeight="1" x14ac:dyDescent="0.25">
      <c r="A93" s="31">
        <v>4</v>
      </c>
      <c r="B93" s="21" t="s">
        <v>110</v>
      </c>
      <c r="C93" s="21" t="s">
        <v>107</v>
      </c>
      <c r="D93" s="48" t="s">
        <v>111</v>
      </c>
      <c r="E93" s="33"/>
      <c r="G93" s="1"/>
      <c r="H93" s="1"/>
    </row>
    <row r="94" spans="1:8" s="6" customFormat="1" ht="16.5" customHeight="1" x14ac:dyDescent="0.25">
      <c r="A94" s="31">
        <v>5</v>
      </c>
      <c r="B94" s="21" t="s">
        <v>112</v>
      </c>
      <c r="C94" s="21" t="s">
        <v>107</v>
      </c>
      <c r="D94" s="48" t="s">
        <v>111</v>
      </c>
      <c r="E94" s="33"/>
      <c r="G94" s="1"/>
      <c r="H94" s="1"/>
    </row>
    <row r="95" spans="1:8" s="6" customFormat="1" ht="16.5" customHeight="1" x14ac:dyDescent="0.25">
      <c r="A95" s="31">
        <v>6</v>
      </c>
      <c r="B95" s="21" t="s">
        <v>113</v>
      </c>
      <c r="C95" s="21" t="s">
        <v>107</v>
      </c>
      <c r="D95" s="34"/>
      <c r="E95" s="33"/>
      <c r="G95" s="1"/>
      <c r="H95" s="1"/>
    </row>
    <row r="96" spans="1:8" s="6" customFormat="1" ht="16.5" customHeight="1" x14ac:dyDescent="0.25">
      <c r="A96" s="67" t="s">
        <v>114</v>
      </c>
      <c r="B96" s="68"/>
      <c r="C96" s="68"/>
      <c r="D96" s="68"/>
      <c r="E96" s="69"/>
      <c r="G96" s="1"/>
      <c r="H96" s="1"/>
    </row>
    <row r="97" spans="1:8" s="6" customFormat="1" ht="16.5" customHeight="1" x14ac:dyDescent="0.25">
      <c r="A97" s="31">
        <v>1</v>
      </c>
      <c r="B97" s="21" t="s">
        <v>115</v>
      </c>
      <c r="C97" s="21" t="s">
        <v>116</v>
      </c>
      <c r="D97" s="48">
        <v>0</v>
      </c>
      <c r="E97" s="33"/>
      <c r="G97" s="1"/>
      <c r="H97" s="1"/>
    </row>
    <row r="98" spans="1:8" s="6" customFormat="1" ht="16.5" customHeight="1" x14ac:dyDescent="0.25">
      <c r="A98" s="31">
        <v>2</v>
      </c>
      <c r="B98" s="21" t="s">
        <v>117</v>
      </c>
      <c r="C98" s="21" t="s">
        <v>116</v>
      </c>
      <c r="D98" s="48">
        <v>0</v>
      </c>
      <c r="E98" s="33"/>
      <c r="G98" s="1"/>
      <c r="H98" s="1"/>
    </row>
    <row r="99" spans="1:8" s="6" customFormat="1" ht="16.5" customHeight="1" x14ac:dyDescent="0.25">
      <c r="A99" s="31">
        <v>3</v>
      </c>
      <c r="B99" s="21" t="s">
        <v>118</v>
      </c>
      <c r="C99" s="21" t="s">
        <v>116</v>
      </c>
      <c r="D99" s="48" t="s">
        <v>111</v>
      </c>
      <c r="E99" s="33"/>
      <c r="G99" s="1"/>
      <c r="H99" s="1"/>
    </row>
    <row r="100" spans="1:8" s="6" customFormat="1" ht="16.5" customHeight="1" x14ac:dyDescent="0.25">
      <c r="A100" s="31">
        <v>4</v>
      </c>
      <c r="B100" s="21" t="s">
        <v>119</v>
      </c>
      <c r="C100" s="21" t="s">
        <v>107</v>
      </c>
      <c r="D100" s="48">
        <v>0</v>
      </c>
      <c r="E100" s="33"/>
      <c r="G100" s="1"/>
      <c r="H100" s="1"/>
    </row>
    <row r="101" spans="1:8" s="6" customFormat="1" ht="16.5" customHeight="1" x14ac:dyDescent="0.25">
      <c r="A101" s="70" t="s">
        <v>120</v>
      </c>
      <c r="B101" s="71"/>
      <c r="C101" s="71"/>
      <c r="D101" s="71"/>
      <c r="E101" s="72"/>
      <c r="G101" s="1"/>
      <c r="H101" s="1"/>
    </row>
    <row r="102" spans="1:8" s="6" customFormat="1" ht="16.5" customHeight="1" x14ac:dyDescent="0.25">
      <c r="A102" s="31">
        <v>1</v>
      </c>
      <c r="B102" s="21" t="s">
        <v>121</v>
      </c>
      <c r="C102" s="21" t="s">
        <v>116</v>
      </c>
      <c r="D102" s="50"/>
      <c r="E102" s="33"/>
      <c r="G102" s="1"/>
      <c r="H102" s="1"/>
    </row>
    <row r="103" spans="1:8" s="6" customFormat="1" ht="16.5" customHeight="1" x14ac:dyDescent="0.25">
      <c r="A103" s="31">
        <v>2</v>
      </c>
      <c r="B103" s="21" t="s">
        <v>122</v>
      </c>
      <c r="C103" s="21" t="s">
        <v>116</v>
      </c>
      <c r="D103" s="50"/>
      <c r="E103" s="33"/>
      <c r="G103" s="1"/>
      <c r="H103" s="1"/>
    </row>
    <row r="104" spans="1:8" s="6" customFormat="1" ht="24.75" customHeight="1" x14ac:dyDescent="0.25">
      <c r="A104" s="31">
        <v>3</v>
      </c>
      <c r="B104" s="21" t="s">
        <v>123</v>
      </c>
      <c r="C104" s="21" t="s">
        <v>107</v>
      </c>
      <c r="D104" s="50"/>
      <c r="E104" s="33"/>
      <c r="G104" s="1"/>
      <c r="H104" s="1"/>
    </row>
    <row r="105" spans="1:8" ht="16.5" customHeight="1" x14ac:dyDescent="0.25">
      <c r="A105" s="47"/>
      <c r="B105" s="36"/>
      <c r="C105" s="36"/>
      <c r="D105" s="37"/>
      <c r="E105" s="37"/>
    </row>
    <row r="106" spans="1:8" ht="16.5" customHeight="1" x14ac:dyDescent="0.25">
      <c r="A106" s="61" t="s">
        <v>136</v>
      </c>
      <c r="B106" s="62"/>
      <c r="C106" s="62"/>
      <c r="D106" s="62"/>
      <c r="E106" s="62"/>
      <c r="F106" s="62"/>
    </row>
    <row r="107" spans="1:8" ht="16.5" customHeight="1" x14ac:dyDescent="0.25">
      <c r="A107" s="47"/>
      <c r="B107" s="36"/>
      <c r="C107" s="36"/>
      <c r="D107" s="37"/>
      <c r="E107" s="37"/>
    </row>
    <row r="108" spans="1:8" ht="16.5" customHeight="1" x14ac:dyDescent="0.25">
      <c r="A108" s="61" t="s">
        <v>135</v>
      </c>
      <c r="B108" s="62"/>
      <c r="C108" s="62"/>
      <c r="D108" s="62"/>
      <c r="E108" s="62"/>
      <c r="F108" s="62"/>
    </row>
    <row r="109" spans="1:8" ht="16.5" customHeight="1" x14ac:dyDescent="0.25">
      <c r="A109" s="47"/>
      <c r="B109" s="36"/>
      <c r="C109" s="36"/>
      <c r="D109" s="37"/>
      <c r="E109" s="37"/>
    </row>
    <row r="110" spans="1:8" ht="16.5" customHeight="1" x14ac:dyDescent="0.25">
      <c r="A110" s="47"/>
      <c r="B110" s="36"/>
      <c r="C110" s="36"/>
      <c r="D110" s="37"/>
      <c r="E110" s="37"/>
    </row>
    <row r="111" spans="1:8" ht="16.5" customHeight="1" x14ac:dyDescent="0.25">
      <c r="A111" s="47"/>
      <c r="B111" s="36"/>
      <c r="C111" s="36"/>
      <c r="D111" s="37"/>
      <c r="E111" s="37"/>
    </row>
    <row r="112" spans="1:8" ht="16.5" customHeight="1" x14ac:dyDescent="0.25">
      <c r="A112" s="47"/>
      <c r="B112" s="36"/>
      <c r="C112" s="36"/>
      <c r="D112" s="37"/>
      <c r="E112" s="37"/>
    </row>
    <row r="113" spans="1:8" ht="16.5" customHeight="1" x14ac:dyDescent="0.25">
      <c r="A113" s="47"/>
      <c r="B113" s="36"/>
      <c r="C113" s="36"/>
      <c r="D113" s="37"/>
      <c r="E113" s="37"/>
    </row>
    <row r="114" spans="1:8" ht="16.5" customHeight="1" x14ac:dyDescent="0.25">
      <c r="A114" s="47"/>
      <c r="B114" s="36"/>
      <c r="C114" s="36"/>
      <c r="D114" s="37"/>
      <c r="E114" s="37"/>
    </row>
    <row r="115" spans="1:8" ht="16.5" customHeight="1" x14ac:dyDescent="0.25">
      <c r="A115" s="47"/>
      <c r="B115" s="36"/>
      <c r="C115" s="36"/>
      <c r="D115" s="37"/>
      <c r="E115" s="37"/>
    </row>
    <row r="116" spans="1:8" ht="16.5" customHeight="1" x14ac:dyDescent="0.25">
      <c r="A116" s="47"/>
      <c r="B116" s="36"/>
      <c r="C116" s="36"/>
      <c r="D116" s="37"/>
      <c r="E116" s="37"/>
    </row>
    <row r="117" spans="1:8" ht="16.5" customHeight="1" x14ac:dyDescent="0.25">
      <c r="A117" s="47"/>
      <c r="B117" s="36"/>
      <c r="C117" s="36"/>
      <c r="D117" s="37"/>
      <c r="E117" s="37"/>
    </row>
    <row r="118" spans="1:8" ht="16.5" customHeight="1" x14ac:dyDescent="0.25">
      <c r="A118" s="47"/>
      <c r="B118" s="36"/>
      <c r="C118" s="36"/>
      <c r="D118" s="37"/>
      <c r="E118" s="37"/>
    </row>
    <row r="119" spans="1:8" ht="16.5" customHeight="1" x14ac:dyDescent="0.25">
      <c r="A119" s="47"/>
      <c r="B119" s="36"/>
      <c r="C119" s="36"/>
      <c r="D119" s="37"/>
      <c r="E119" s="37"/>
    </row>
    <row r="120" spans="1:8" ht="16.5" customHeight="1" x14ac:dyDescent="0.25">
      <c r="A120" s="47"/>
      <c r="B120" s="36"/>
      <c r="C120" s="36"/>
      <c r="D120" s="37"/>
      <c r="E120" s="37"/>
    </row>
    <row r="121" spans="1:8" s="6" customFormat="1" ht="16.5" customHeight="1" x14ac:dyDescent="0.25">
      <c r="A121" s="47"/>
      <c r="B121" s="36"/>
      <c r="C121" s="36"/>
      <c r="D121" s="37"/>
      <c r="E121" s="37"/>
      <c r="G121" s="1"/>
      <c r="H121" s="1"/>
    </row>
    <row r="122" spans="1:8" s="6" customFormat="1" ht="16.5" customHeight="1" x14ac:dyDescent="0.25">
      <c r="A122" s="47"/>
      <c r="B122" s="36"/>
      <c r="C122" s="36"/>
      <c r="D122" s="37"/>
      <c r="E122" s="37"/>
      <c r="G122" s="1"/>
      <c r="H122" s="1"/>
    </row>
    <row r="123" spans="1:8" s="6" customFormat="1" ht="16.5" customHeight="1" x14ac:dyDescent="0.25">
      <c r="A123" s="47"/>
      <c r="B123" s="36"/>
      <c r="C123" s="36"/>
      <c r="D123" s="37"/>
      <c r="E123" s="37"/>
      <c r="G123" s="1"/>
      <c r="H123" s="1"/>
    </row>
    <row r="124" spans="1:8" s="6" customFormat="1" ht="16.5" customHeight="1" x14ac:dyDescent="0.25">
      <c r="A124" s="47"/>
      <c r="B124" s="36"/>
      <c r="C124" s="36"/>
      <c r="D124" s="37"/>
      <c r="E124" s="37"/>
      <c r="G124" s="1"/>
      <c r="H124" s="1"/>
    </row>
    <row r="125" spans="1:8" s="6" customFormat="1" ht="16.5" customHeight="1" x14ac:dyDescent="0.25">
      <c r="A125" s="47"/>
      <c r="B125" s="36"/>
      <c r="C125" s="36"/>
      <c r="D125" s="37"/>
      <c r="E125" s="37"/>
      <c r="G125" s="1"/>
      <c r="H125" s="1"/>
    </row>
    <row r="126" spans="1:8" s="6" customFormat="1" ht="16.5" customHeight="1" x14ac:dyDescent="0.25">
      <c r="A126" s="47"/>
      <c r="B126" s="36"/>
      <c r="C126" s="36"/>
      <c r="D126" s="37"/>
      <c r="E126" s="37"/>
      <c r="G126" s="1"/>
      <c r="H126" s="1"/>
    </row>
    <row r="127" spans="1:8" s="6" customFormat="1" ht="16.5" customHeight="1" x14ac:dyDescent="0.25">
      <c r="A127" s="47"/>
      <c r="B127" s="36"/>
      <c r="C127" s="36"/>
      <c r="D127" s="37"/>
      <c r="E127" s="37"/>
      <c r="G127" s="1"/>
      <c r="H127" s="1"/>
    </row>
    <row r="128" spans="1:8" s="6" customFormat="1" ht="16.5" customHeight="1" x14ac:dyDescent="0.25">
      <c r="A128" s="47"/>
      <c r="B128" s="36"/>
      <c r="C128" s="36"/>
      <c r="D128" s="37"/>
      <c r="E128" s="37"/>
      <c r="G128" s="1"/>
      <c r="H128" s="1"/>
    </row>
    <row r="129" spans="1:8" s="6" customFormat="1" ht="16.5" customHeight="1" x14ac:dyDescent="0.25">
      <c r="A129" s="47"/>
      <c r="B129" s="36"/>
      <c r="C129" s="36"/>
      <c r="D129" s="37"/>
      <c r="E129" s="37"/>
      <c r="G129" s="1"/>
      <c r="H129" s="1"/>
    </row>
    <row r="130" spans="1:8" s="6" customFormat="1" ht="16.5" customHeight="1" x14ac:dyDescent="0.25">
      <c r="A130" s="47"/>
      <c r="B130" s="36"/>
      <c r="C130" s="36"/>
      <c r="D130" s="37"/>
      <c r="E130" s="37"/>
      <c r="G130" s="1"/>
      <c r="H130" s="1"/>
    </row>
    <row r="131" spans="1:8" s="6" customFormat="1" ht="16.5" customHeight="1" x14ac:dyDescent="0.25">
      <c r="A131" s="47"/>
      <c r="B131" s="36"/>
      <c r="C131" s="36"/>
      <c r="D131" s="37"/>
      <c r="E131" s="37"/>
      <c r="G131" s="1"/>
      <c r="H131" s="1"/>
    </row>
    <row r="132" spans="1:8" s="6" customFormat="1" ht="16.5" customHeight="1" x14ac:dyDescent="0.25">
      <c r="A132" s="47"/>
      <c r="B132" s="36"/>
      <c r="C132" s="36"/>
      <c r="D132" s="37"/>
      <c r="E132" s="37"/>
      <c r="G132" s="1"/>
      <c r="H132" s="1"/>
    </row>
    <row r="133" spans="1:8" s="6" customFormat="1" ht="16.5" customHeight="1" x14ac:dyDescent="0.25">
      <c r="A133" s="47"/>
      <c r="B133" s="36"/>
      <c r="C133" s="36"/>
      <c r="D133" s="37"/>
      <c r="E133" s="37"/>
      <c r="G133" s="1"/>
      <c r="H133" s="1"/>
    </row>
    <row r="134" spans="1:8" s="6" customFormat="1" ht="9.75" customHeight="1" x14ac:dyDescent="0.25">
      <c r="A134" s="1"/>
      <c r="B134" s="1"/>
      <c r="C134" s="1"/>
      <c r="D134" s="1"/>
      <c r="E134" s="1"/>
      <c r="G134" s="1"/>
      <c r="H134" s="1"/>
    </row>
    <row r="135" spans="1:8" s="6" customFormat="1" x14ac:dyDescent="0.25">
      <c r="A135" s="1"/>
      <c r="B135" s="1"/>
      <c r="C135" s="1"/>
      <c r="D135" s="1"/>
      <c r="E135" s="38"/>
      <c r="G135" s="1"/>
      <c r="H135" s="1"/>
    </row>
  </sheetData>
  <mergeCells count="78">
    <mergeCell ref="A108:F108"/>
    <mergeCell ref="D87:E87"/>
    <mergeCell ref="D88:E88"/>
    <mergeCell ref="A89:E89"/>
    <mergeCell ref="A96:E96"/>
    <mergeCell ref="A101:E101"/>
    <mergeCell ref="A106:F106"/>
    <mergeCell ref="D86:E86"/>
    <mergeCell ref="B67:E67"/>
    <mergeCell ref="B68:E68"/>
    <mergeCell ref="D69:D70"/>
    <mergeCell ref="E69:E70"/>
    <mergeCell ref="B71:E71"/>
    <mergeCell ref="D72:D80"/>
    <mergeCell ref="E72:E80"/>
    <mergeCell ref="B81:E81"/>
    <mergeCell ref="D82:D83"/>
    <mergeCell ref="E82:E83"/>
    <mergeCell ref="B84:E84"/>
    <mergeCell ref="D85:E85"/>
    <mergeCell ref="C62:C64"/>
    <mergeCell ref="D62:D66"/>
    <mergeCell ref="E62:E66"/>
    <mergeCell ref="B48:E48"/>
    <mergeCell ref="D49:D51"/>
    <mergeCell ref="E49:E51"/>
    <mergeCell ref="B52:E52"/>
    <mergeCell ref="E53:E55"/>
    <mergeCell ref="B56:E56"/>
    <mergeCell ref="C57:C58"/>
    <mergeCell ref="D57:D58"/>
    <mergeCell ref="E57:E58"/>
    <mergeCell ref="B59:E59"/>
    <mergeCell ref="B61:E61"/>
    <mergeCell ref="B39:E39"/>
    <mergeCell ref="C40:C45"/>
    <mergeCell ref="D40:D45"/>
    <mergeCell ref="E40:E47"/>
    <mergeCell ref="C46:C47"/>
    <mergeCell ref="D46:D47"/>
    <mergeCell ref="A37:E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A36:C36"/>
    <mergeCell ref="A25:C25"/>
    <mergeCell ref="D25:E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E24"/>
    <mergeCell ref="B13:C13"/>
    <mergeCell ref="A1:F1"/>
    <mergeCell ref="A3:E3"/>
    <mergeCell ref="B4:C4"/>
    <mergeCell ref="B5:C5"/>
    <mergeCell ref="B6:C6"/>
    <mergeCell ref="A7:E7"/>
    <mergeCell ref="B2:C2"/>
    <mergeCell ref="B8:C8"/>
    <mergeCell ref="B9:C9"/>
    <mergeCell ref="B10:C10"/>
    <mergeCell ref="B11:C11"/>
    <mergeCell ref="B12:C12"/>
  </mergeCells>
  <pageMargins left="0.7" right="0.7" top="0.75" bottom="0.75" header="0.3" footer="0.3"/>
  <pageSetup paperSize="9" scale="79" orientation="portrait" r:id="rId1"/>
  <rowBreaks count="1" manualBreakCount="1">
    <brk id="106" max="4" man="1"/>
  </rowBreaks>
  <colBreaks count="1" manualBreakCount="1">
    <brk id="5" max="1048575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536E6-5D12-4B7B-B01A-B60A9EF94242}">
  <sheetPr>
    <tabColor rgb="FF00B050"/>
  </sheetPr>
  <dimension ref="A1:I135"/>
  <sheetViews>
    <sheetView zoomScale="110" zoomScaleNormal="110" workbookViewId="0">
      <selection activeCell="G8" sqref="G8"/>
    </sheetView>
  </sheetViews>
  <sheetFormatPr defaultRowHeight="12.75" x14ac:dyDescent="0.25"/>
  <cols>
    <col min="1" max="1" width="6.42578125" style="1" customWidth="1"/>
    <col min="2" max="2" width="46.7109375" style="1" customWidth="1"/>
    <col min="3" max="3" width="22.7109375" style="1" customWidth="1"/>
    <col min="4" max="4" width="19.42578125" style="1" customWidth="1"/>
    <col min="5" max="5" width="14.7109375" style="1" customWidth="1"/>
    <col min="6" max="6" width="12.28515625" style="6" customWidth="1"/>
    <col min="7" max="7" width="11.5703125" style="1" customWidth="1"/>
    <col min="8" max="8" width="8.7109375" style="1" bestFit="1" customWidth="1"/>
    <col min="9" max="16384" width="9.140625" style="1"/>
  </cols>
  <sheetData>
    <row r="1" spans="1:6" ht="29.25" customHeight="1" x14ac:dyDescent="0.25">
      <c r="A1" s="61" t="s">
        <v>124</v>
      </c>
      <c r="B1" s="107"/>
      <c r="C1" s="107"/>
      <c r="D1" s="107"/>
      <c r="E1" s="107"/>
      <c r="F1" s="107"/>
    </row>
    <row r="2" spans="1:6" x14ac:dyDescent="0.25">
      <c r="A2" s="51"/>
      <c r="B2" s="3" t="s">
        <v>173</v>
      </c>
      <c r="C2" s="55"/>
      <c r="D2" s="55"/>
      <c r="E2" s="55"/>
      <c r="F2" s="5">
        <v>885.7</v>
      </c>
    </row>
    <row r="3" spans="1:6" ht="12" customHeight="1" x14ac:dyDescent="0.25">
      <c r="A3" s="95" t="s">
        <v>0</v>
      </c>
      <c r="B3" s="96"/>
      <c r="C3" s="96"/>
      <c r="D3" s="96"/>
      <c r="E3" s="97"/>
    </row>
    <row r="4" spans="1:6" ht="12.6" customHeight="1" x14ac:dyDescent="0.25">
      <c r="A4" s="7">
        <v>1</v>
      </c>
      <c r="B4" s="100" t="s">
        <v>1</v>
      </c>
      <c r="C4" s="101"/>
      <c r="D4" s="8" t="s">
        <v>127</v>
      </c>
      <c r="E4" s="9"/>
    </row>
    <row r="5" spans="1:6" ht="11.25" customHeight="1" x14ac:dyDescent="0.25">
      <c r="A5" s="7">
        <v>2</v>
      </c>
      <c r="B5" s="100" t="s">
        <v>3</v>
      </c>
      <c r="C5" s="101"/>
      <c r="D5" s="8" t="s">
        <v>126</v>
      </c>
      <c r="E5" s="39" t="s">
        <v>129</v>
      </c>
    </row>
    <row r="6" spans="1:6" ht="9.75" customHeight="1" x14ac:dyDescent="0.25">
      <c r="A6" s="7">
        <v>3</v>
      </c>
      <c r="B6" s="100" t="s">
        <v>4</v>
      </c>
      <c r="C6" s="101"/>
      <c r="D6" s="8" t="s">
        <v>128</v>
      </c>
      <c r="E6" s="9" t="s">
        <v>2</v>
      </c>
    </row>
    <row r="7" spans="1:6" ht="19.5" customHeight="1" x14ac:dyDescent="0.25">
      <c r="A7" s="95" t="s">
        <v>5</v>
      </c>
      <c r="B7" s="96"/>
      <c r="C7" s="96"/>
      <c r="D7" s="96"/>
      <c r="E7" s="97"/>
    </row>
    <row r="8" spans="1:6" ht="9.75" customHeight="1" x14ac:dyDescent="0.25">
      <c r="A8" s="7">
        <v>4</v>
      </c>
      <c r="B8" s="100" t="s">
        <v>6</v>
      </c>
      <c r="C8" s="101"/>
      <c r="D8" s="10">
        <v>0</v>
      </c>
      <c r="E8" s="11" t="s">
        <v>7</v>
      </c>
    </row>
    <row r="9" spans="1:6" ht="9.75" customHeight="1" x14ac:dyDescent="0.25">
      <c r="A9" s="7">
        <v>5</v>
      </c>
      <c r="B9" s="100" t="s">
        <v>8</v>
      </c>
      <c r="C9" s="101"/>
      <c r="D9" s="10">
        <v>0</v>
      </c>
      <c r="E9" s="12" t="s">
        <v>9</v>
      </c>
    </row>
    <row r="10" spans="1:6" ht="9.75" customHeight="1" x14ac:dyDescent="0.25">
      <c r="A10" s="7">
        <v>6</v>
      </c>
      <c r="B10" s="100" t="s">
        <v>10</v>
      </c>
      <c r="C10" s="101"/>
      <c r="D10" s="13">
        <v>17672.32</v>
      </c>
      <c r="E10" s="12" t="s">
        <v>9</v>
      </c>
    </row>
    <row r="11" spans="1:6" ht="9.75" customHeight="1" x14ac:dyDescent="0.25">
      <c r="A11" s="14">
        <v>7</v>
      </c>
      <c r="B11" s="92" t="s">
        <v>11</v>
      </c>
      <c r="C11" s="94"/>
      <c r="D11" s="15">
        <v>114893.28</v>
      </c>
      <c r="E11" s="9" t="s">
        <v>12</v>
      </c>
    </row>
    <row r="12" spans="1:6" ht="9.75" customHeight="1" x14ac:dyDescent="0.25">
      <c r="A12" s="7">
        <v>9</v>
      </c>
      <c r="B12" s="100" t="s">
        <v>132</v>
      </c>
      <c r="C12" s="101"/>
      <c r="D12" s="16">
        <f>D11-D13</f>
        <v>98808.220799999996</v>
      </c>
      <c r="E12" s="12" t="s">
        <v>9</v>
      </c>
    </row>
    <row r="13" spans="1:6" ht="9.75" customHeight="1" x14ac:dyDescent="0.25">
      <c r="A13" s="7">
        <v>10</v>
      </c>
      <c r="B13" s="100" t="s">
        <v>13</v>
      </c>
      <c r="C13" s="101"/>
      <c r="D13" s="16">
        <f>D11*14%</f>
        <v>16085.059200000002</v>
      </c>
      <c r="E13" s="12" t="s">
        <v>9</v>
      </c>
    </row>
    <row r="14" spans="1:6" ht="9.75" customHeight="1" x14ac:dyDescent="0.25">
      <c r="A14" s="14">
        <v>11</v>
      </c>
      <c r="B14" s="92" t="s">
        <v>14</v>
      </c>
      <c r="C14" s="94"/>
      <c r="D14" s="15">
        <v>104128.13</v>
      </c>
      <c r="E14" s="9" t="s">
        <v>12</v>
      </c>
    </row>
    <row r="15" spans="1:6" ht="9.75" customHeight="1" x14ac:dyDescent="0.25">
      <c r="A15" s="7">
        <v>12</v>
      </c>
      <c r="B15" s="100" t="s">
        <v>15</v>
      </c>
      <c r="C15" s="101"/>
      <c r="D15" s="17">
        <f>D14</f>
        <v>104128.13</v>
      </c>
      <c r="E15" s="12" t="s">
        <v>9</v>
      </c>
    </row>
    <row r="16" spans="1:6" ht="9.75" customHeight="1" x14ac:dyDescent="0.25">
      <c r="A16" s="7">
        <v>13</v>
      </c>
      <c r="B16" s="100" t="s">
        <v>16</v>
      </c>
      <c r="C16" s="101"/>
      <c r="D16" s="10">
        <v>0</v>
      </c>
      <c r="E16" s="12" t="s">
        <v>9</v>
      </c>
    </row>
    <row r="17" spans="1:9" ht="9.75" customHeight="1" x14ac:dyDescent="0.25">
      <c r="A17" s="7">
        <v>14</v>
      </c>
      <c r="B17" s="100" t="s">
        <v>17</v>
      </c>
      <c r="C17" s="101"/>
      <c r="D17" s="10">
        <v>0</v>
      </c>
      <c r="E17" s="12" t="s">
        <v>9</v>
      </c>
    </row>
    <row r="18" spans="1:9" ht="9.75" customHeight="1" x14ac:dyDescent="0.25">
      <c r="A18" s="7">
        <v>15</v>
      </c>
      <c r="B18" s="100" t="s">
        <v>18</v>
      </c>
      <c r="C18" s="101"/>
      <c r="D18" s="10">
        <v>0</v>
      </c>
      <c r="E18" s="12" t="s">
        <v>9</v>
      </c>
    </row>
    <row r="19" spans="1:9" ht="9.75" customHeight="1" x14ac:dyDescent="0.25">
      <c r="A19" s="7">
        <v>16</v>
      </c>
      <c r="B19" s="100" t="s">
        <v>19</v>
      </c>
      <c r="C19" s="101"/>
      <c r="D19" s="10">
        <v>0</v>
      </c>
      <c r="E19" s="12" t="s">
        <v>9</v>
      </c>
    </row>
    <row r="20" spans="1:9" ht="9.75" customHeight="1" x14ac:dyDescent="0.25">
      <c r="A20" s="14">
        <v>17</v>
      </c>
      <c r="B20" s="92" t="s">
        <v>20</v>
      </c>
      <c r="C20" s="94"/>
      <c r="D20" s="18">
        <f>D10+D11-D15</f>
        <v>28437.47</v>
      </c>
      <c r="E20" s="9" t="s">
        <v>12</v>
      </c>
    </row>
    <row r="21" spans="1:9" ht="9.75" customHeight="1" x14ac:dyDescent="0.25">
      <c r="A21" s="7">
        <v>18</v>
      </c>
      <c r="B21" s="100" t="s">
        <v>21</v>
      </c>
      <c r="C21" s="101"/>
      <c r="D21" s="12" t="s">
        <v>22</v>
      </c>
      <c r="E21" s="12" t="s">
        <v>9</v>
      </c>
    </row>
    <row r="22" spans="1:9" ht="9.75" customHeight="1" x14ac:dyDescent="0.25">
      <c r="A22" s="7">
        <v>19</v>
      </c>
      <c r="B22" s="100" t="s">
        <v>23</v>
      </c>
      <c r="C22" s="101"/>
      <c r="D22" s="12" t="s">
        <v>22</v>
      </c>
      <c r="E22" s="12" t="s">
        <v>9</v>
      </c>
    </row>
    <row r="23" spans="1:9" ht="13.7" customHeight="1" x14ac:dyDescent="0.25">
      <c r="A23" s="7">
        <v>20</v>
      </c>
      <c r="B23" s="100" t="s">
        <v>24</v>
      </c>
      <c r="C23" s="101"/>
      <c r="D23" s="17">
        <f>D20</f>
        <v>28437.47</v>
      </c>
      <c r="E23" s="12" t="s">
        <v>9</v>
      </c>
      <c r="H23" s="6"/>
    </row>
    <row r="24" spans="1:9" ht="12" customHeight="1" x14ac:dyDescent="0.25">
      <c r="A24" s="95" t="s">
        <v>25</v>
      </c>
      <c r="B24" s="96"/>
      <c r="C24" s="96"/>
      <c r="D24" s="96"/>
      <c r="E24" s="97"/>
      <c r="I24" s="1" t="s">
        <v>145</v>
      </c>
    </row>
    <row r="25" spans="1:9" ht="19.5" customHeight="1" x14ac:dyDescent="0.25">
      <c r="A25" s="90" t="s">
        <v>26</v>
      </c>
      <c r="B25" s="102"/>
      <c r="C25" s="91"/>
      <c r="D25" s="103" t="s">
        <v>27</v>
      </c>
      <c r="E25" s="104"/>
    </row>
    <row r="26" spans="1:9" ht="21.75" customHeight="1" x14ac:dyDescent="0.25">
      <c r="A26" s="19">
        <v>21</v>
      </c>
      <c r="B26" s="90" t="s">
        <v>28</v>
      </c>
      <c r="C26" s="98"/>
      <c r="D26" s="20">
        <f>D12*46.2%+6633.87</f>
        <v>52283.268009600004</v>
      </c>
      <c r="E26" s="21" t="s">
        <v>29</v>
      </c>
    </row>
    <row r="27" spans="1:9" ht="15.75" customHeight="1" x14ac:dyDescent="0.25">
      <c r="A27" s="19">
        <v>22</v>
      </c>
      <c r="B27" s="90" t="s">
        <v>130</v>
      </c>
      <c r="C27" s="91"/>
      <c r="D27" s="15">
        <f>D13</f>
        <v>16085.059200000002</v>
      </c>
      <c r="E27" s="21" t="s">
        <v>29</v>
      </c>
    </row>
    <row r="28" spans="1:9" ht="12" customHeight="1" x14ac:dyDescent="0.25">
      <c r="A28" s="19">
        <v>23</v>
      </c>
      <c r="B28" s="90" t="s">
        <v>30</v>
      </c>
      <c r="C28" s="91"/>
      <c r="D28" s="16">
        <f>D27*34%</f>
        <v>5468.9201280000007</v>
      </c>
      <c r="E28" s="21" t="s">
        <v>29</v>
      </c>
      <c r="H28" s="1" t="s">
        <v>155</v>
      </c>
    </row>
    <row r="29" spans="1:9" ht="12" customHeight="1" x14ac:dyDescent="0.25">
      <c r="A29" s="19">
        <v>24</v>
      </c>
      <c r="B29" s="90" t="s">
        <v>31</v>
      </c>
      <c r="C29" s="91"/>
      <c r="D29" s="16">
        <f>D27*33%</f>
        <v>5308.0695360000009</v>
      </c>
      <c r="E29" s="21" t="s">
        <v>29</v>
      </c>
    </row>
    <row r="30" spans="1:9" ht="13.35" customHeight="1" x14ac:dyDescent="0.25">
      <c r="A30" s="19">
        <v>25</v>
      </c>
      <c r="B30" s="90" t="s">
        <v>32</v>
      </c>
      <c r="C30" s="91"/>
      <c r="D30" s="16">
        <f>D27*33%</f>
        <v>5308.0695360000009</v>
      </c>
      <c r="E30" s="21" t="s">
        <v>29</v>
      </c>
    </row>
    <row r="31" spans="1:9" ht="19.5" customHeight="1" x14ac:dyDescent="0.25">
      <c r="A31" s="19">
        <v>26</v>
      </c>
      <c r="B31" s="99" t="s">
        <v>33</v>
      </c>
      <c r="C31" s="98"/>
      <c r="D31" s="16">
        <f>D12*14%</f>
        <v>13833.150912000001</v>
      </c>
      <c r="E31" s="21" t="s">
        <v>29</v>
      </c>
    </row>
    <row r="32" spans="1:9" ht="14.45" customHeight="1" x14ac:dyDescent="0.25">
      <c r="A32" s="19">
        <v>27</v>
      </c>
      <c r="B32" s="90" t="s">
        <v>34</v>
      </c>
      <c r="C32" s="91"/>
      <c r="D32" s="16">
        <f>D12*21%</f>
        <v>20749.726368</v>
      </c>
      <c r="E32" s="21" t="s">
        <v>29</v>
      </c>
    </row>
    <row r="33" spans="1:8" ht="17.850000000000001" customHeight="1" x14ac:dyDescent="0.25">
      <c r="A33" s="19">
        <v>28</v>
      </c>
      <c r="B33" s="90" t="s">
        <v>35</v>
      </c>
      <c r="C33" s="91"/>
      <c r="D33" s="16">
        <f>D12*10%</f>
        <v>9880.8220799999999</v>
      </c>
      <c r="E33" s="21" t="s">
        <v>29</v>
      </c>
      <c r="H33" s="1" t="s">
        <v>155</v>
      </c>
    </row>
    <row r="34" spans="1:8" ht="15.75" customHeight="1" x14ac:dyDescent="0.25">
      <c r="A34" s="19">
        <v>31</v>
      </c>
      <c r="B34" s="90" t="s">
        <v>131</v>
      </c>
      <c r="C34" s="91"/>
      <c r="D34" s="16">
        <v>835.23</v>
      </c>
      <c r="E34" s="21" t="s">
        <v>29</v>
      </c>
    </row>
    <row r="35" spans="1:8" ht="15.75" customHeight="1" x14ac:dyDescent="0.25">
      <c r="A35" s="19">
        <v>32</v>
      </c>
      <c r="B35" s="90" t="s">
        <v>36</v>
      </c>
      <c r="C35" s="91"/>
      <c r="D35" s="16">
        <v>1236.02</v>
      </c>
      <c r="E35" s="21" t="s">
        <v>29</v>
      </c>
    </row>
    <row r="36" spans="1:8" ht="15" customHeight="1" x14ac:dyDescent="0.25">
      <c r="A36" s="92" t="s">
        <v>37</v>
      </c>
      <c r="B36" s="93"/>
      <c r="C36" s="94"/>
      <c r="D36" s="22">
        <f>D35+D34+D33+D32+D31+D27+D26</f>
        <v>114903.27656960001</v>
      </c>
      <c r="E36" s="23" t="s">
        <v>29</v>
      </c>
      <c r="G36" s="6"/>
    </row>
    <row r="37" spans="1:8" ht="17.100000000000001" customHeight="1" x14ac:dyDescent="0.25">
      <c r="A37" s="95" t="s">
        <v>38</v>
      </c>
      <c r="B37" s="96"/>
      <c r="C37" s="96"/>
      <c r="D37" s="96"/>
      <c r="E37" s="97"/>
    </row>
    <row r="38" spans="1:8" ht="39.75" customHeight="1" x14ac:dyDescent="0.25">
      <c r="A38" s="24"/>
      <c r="B38" s="25" t="s">
        <v>39</v>
      </c>
      <c r="C38" s="25" t="s">
        <v>40</v>
      </c>
      <c r="D38" s="25" t="s">
        <v>41</v>
      </c>
      <c r="E38" s="24" t="s">
        <v>42</v>
      </c>
    </row>
    <row r="39" spans="1:8" ht="22.7" customHeight="1" x14ac:dyDescent="0.25">
      <c r="A39" s="26">
        <v>25</v>
      </c>
      <c r="B39" s="80" t="s">
        <v>43</v>
      </c>
      <c r="C39" s="74"/>
      <c r="D39" s="74"/>
      <c r="E39" s="75"/>
    </row>
    <row r="40" spans="1:8" ht="41.1" customHeight="1" x14ac:dyDescent="0.25">
      <c r="A40" s="24"/>
      <c r="B40" s="11" t="s">
        <v>44</v>
      </c>
      <c r="C40" s="81" t="s">
        <v>45</v>
      </c>
      <c r="D40" s="81" t="s">
        <v>46</v>
      </c>
      <c r="E40" s="83">
        <f>D26/F2</f>
        <v>59.030448243874901</v>
      </c>
    </row>
    <row r="41" spans="1:8" ht="34.700000000000003" customHeight="1" x14ac:dyDescent="0.25">
      <c r="A41" s="24"/>
      <c r="B41" s="11" t="s">
        <v>47</v>
      </c>
      <c r="C41" s="85"/>
      <c r="D41" s="85"/>
      <c r="E41" s="87"/>
    </row>
    <row r="42" spans="1:8" ht="19.5" customHeight="1" x14ac:dyDescent="0.25">
      <c r="A42" s="24"/>
      <c r="B42" s="24" t="s">
        <v>48</v>
      </c>
      <c r="C42" s="85"/>
      <c r="D42" s="85"/>
      <c r="E42" s="87"/>
    </row>
    <row r="43" spans="1:8" ht="37.700000000000003" customHeight="1" x14ac:dyDescent="0.25">
      <c r="A43" s="24"/>
      <c r="B43" s="11" t="s">
        <v>49</v>
      </c>
      <c r="C43" s="85"/>
      <c r="D43" s="85"/>
      <c r="E43" s="87"/>
    </row>
    <row r="44" spans="1:8" ht="27.75" customHeight="1" x14ac:dyDescent="0.25">
      <c r="A44" s="24"/>
      <c r="B44" s="24" t="s">
        <v>50</v>
      </c>
      <c r="C44" s="85"/>
      <c r="D44" s="85"/>
      <c r="E44" s="87"/>
    </row>
    <row r="45" spans="1:8" ht="20.25" customHeight="1" x14ac:dyDescent="0.25">
      <c r="A45" s="24"/>
      <c r="B45" s="24" t="s">
        <v>51</v>
      </c>
      <c r="C45" s="85"/>
      <c r="D45" s="85"/>
      <c r="E45" s="87"/>
    </row>
    <row r="46" spans="1:8" ht="25.35" customHeight="1" x14ac:dyDescent="0.25">
      <c r="A46" s="24"/>
      <c r="B46" s="11" t="s">
        <v>52</v>
      </c>
      <c r="C46" s="88"/>
      <c r="D46" s="88"/>
      <c r="E46" s="87"/>
    </row>
    <row r="47" spans="1:8" ht="26.45" customHeight="1" x14ac:dyDescent="0.25">
      <c r="A47" s="24"/>
      <c r="B47" s="11" t="s">
        <v>53</v>
      </c>
      <c r="C47" s="89"/>
      <c r="D47" s="89"/>
      <c r="E47" s="84"/>
    </row>
    <row r="48" spans="1:8" ht="18.2" customHeight="1" x14ac:dyDescent="0.25">
      <c r="A48" s="26">
        <v>26</v>
      </c>
      <c r="B48" s="80" t="s">
        <v>54</v>
      </c>
      <c r="C48" s="74"/>
      <c r="D48" s="74"/>
      <c r="E48" s="75"/>
    </row>
    <row r="49" spans="1:5" ht="19.5" customHeight="1" x14ac:dyDescent="0.25">
      <c r="A49" s="24"/>
      <c r="B49" s="24" t="s">
        <v>55</v>
      </c>
      <c r="C49" s="11" t="s">
        <v>45</v>
      </c>
      <c r="D49" s="81" t="s">
        <v>46</v>
      </c>
      <c r="E49" s="83">
        <f>D27/F2</f>
        <v>18.160843626510104</v>
      </c>
    </row>
    <row r="50" spans="1:5" ht="30.75" customHeight="1" x14ac:dyDescent="0.25">
      <c r="A50" s="24"/>
      <c r="B50" s="11" t="s">
        <v>56</v>
      </c>
      <c r="C50" s="11" t="s">
        <v>57</v>
      </c>
      <c r="D50" s="85"/>
      <c r="E50" s="87"/>
    </row>
    <row r="51" spans="1:5" ht="17.100000000000001" customHeight="1" x14ac:dyDescent="0.25">
      <c r="A51" s="24"/>
      <c r="B51" s="11" t="s">
        <v>58</v>
      </c>
      <c r="C51" s="11" t="s">
        <v>45</v>
      </c>
      <c r="D51" s="82"/>
      <c r="E51" s="84"/>
    </row>
    <row r="52" spans="1:5" ht="14.45" customHeight="1" x14ac:dyDescent="0.25">
      <c r="A52" s="26">
        <v>27</v>
      </c>
      <c r="B52" s="80" t="s">
        <v>59</v>
      </c>
      <c r="C52" s="74"/>
      <c r="D52" s="74"/>
      <c r="E52" s="75"/>
    </row>
    <row r="53" spans="1:5" ht="20.25" customHeight="1" x14ac:dyDescent="0.25">
      <c r="A53" s="24"/>
      <c r="B53" s="11" t="s">
        <v>60</v>
      </c>
      <c r="C53" s="11" t="s">
        <v>61</v>
      </c>
      <c r="D53" s="11" t="s">
        <v>46</v>
      </c>
      <c r="E53" s="83">
        <f>D28/F2</f>
        <v>6.1746868330134363</v>
      </c>
    </row>
    <row r="54" spans="1:5" ht="20.25" customHeight="1" x14ac:dyDescent="0.25">
      <c r="A54" s="24"/>
      <c r="B54" s="11" t="s">
        <v>62</v>
      </c>
      <c r="C54" s="11" t="s">
        <v>61</v>
      </c>
      <c r="D54" s="11" t="s">
        <v>46</v>
      </c>
      <c r="E54" s="87"/>
    </row>
    <row r="55" spans="1:5" ht="20.25" customHeight="1" x14ac:dyDescent="0.25">
      <c r="A55" s="24"/>
      <c r="B55" s="24" t="s">
        <v>63</v>
      </c>
      <c r="C55" s="11" t="s">
        <v>61</v>
      </c>
      <c r="D55" s="11" t="s">
        <v>46</v>
      </c>
      <c r="E55" s="84"/>
    </row>
    <row r="56" spans="1:5" ht="13.35" customHeight="1" x14ac:dyDescent="0.25">
      <c r="A56" s="26">
        <v>28</v>
      </c>
      <c r="B56" s="80" t="s">
        <v>64</v>
      </c>
      <c r="C56" s="74"/>
      <c r="D56" s="74"/>
      <c r="E56" s="75"/>
    </row>
    <row r="57" spans="1:5" ht="21.6" customHeight="1" x14ac:dyDescent="0.25">
      <c r="A57" s="24"/>
      <c r="B57" s="11" t="s">
        <v>65</v>
      </c>
      <c r="C57" s="81" t="s">
        <v>66</v>
      </c>
      <c r="D57" s="81" t="s">
        <v>46</v>
      </c>
      <c r="E57" s="83">
        <f>D29/F2</f>
        <v>5.9930783967483352</v>
      </c>
    </row>
    <row r="58" spans="1:5" ht="21.6" customHeight="1" x14ac:dyDescent="0.25">
      <c r="A58" s="24"/>
      <c r="B58" s="11" t="s">
        <v>67</v>
      </c>
      <c r="C58" s="82"/>
      <c r="D58" s="82"/>
      <c r="E58" s="84"/>
    </row>
    <row r="59" spans="1:5" ht="15" customHeight="1" x14ac:dyDescent="0.25">
      <c r="A59" s="27">
        <v>29</v>
      </c>
      <c r="B59" s="80" t="s">
        <v>68</v>
      </c>
      <c r="C59" s="74"/>
      <c r="D59" s="74"/>
      <c r="E59" s="75"/>
    </row>
    <row r="60" spans="1:5" ht="36.6" customHeight="1" x14ac:dyDescent="0.25">
      <c r="A60" s="24"/>
      <c r="B60" s="11" t="s">
        <v>69</v>
      </c>
      <c r="C60" s="11" t="s">
        <v>70</v>
      </c>
      <c r="D60" s="11" t="s">
        <v>46</v>
      </c>
      <c r="E60" s="28">
        <f>D30/F2</f>
        <v>5.9930783967483352</v>
      </c>
    </row>
    <row r="61" spans="1:5" ht="16.5" customHeight="1" x14ac:dyDescent="0.25">
      <c r="A61" s="27">
        <v>30</v>
      </c>
      <c r="B61" s="80" t="s">
        <v>71</v>
      </c>
      <c r="C61" s="74"/>
      <c r="D61" s="74"/>
      <c r="E61" s="75"/>
    </row>
    <row r="62" spans="1:5" ht="30.75" customHeight="1" x14ac:dyDescent="0.25">
      <c r="A62" s="24"/>
      <c r="B62" s="11" t="s">
        <v>72</v>
      </c>
      <c r="C62" s="81" t="s">
        <v>73</v>
      </c>
      <c r="D62" s="81" t="s">
        <v>74</v>
      </c>
      <c r="E62" s="83">
        <f>D31/F2</f>
        <v>15.61832551879869</v>
      </c>
    </row>
    <row r="63" spans="1:5" ht="22.7" customHeight="1" x14ac:dyDescent="0.25">
      <c r="A63" s="24"/>
      <c r="B63" s="11" t="s">
        <v>75</v>
      </c>
      <c r="C63" s="85"/>
      <c r="D63" s="85"/>
      <c r="E63" s="87"/>
    </row>
    <row r="64" spans="1:5" ht="22.7" customHeight="1" x14ac:dyDescent="0.25">
      <c r="A64" s="24"/>
      <c r="B64" s="11" t="s">
        <v>76</v>
      </c>
      <c r="C64" s="82"/>
      <c r="D64" s="85"/>
      <c r="E64" s="87"/>
    </row>
    <row r="65" spans="1:5" ht="22.7" customHeight="1" x14ac:dyDescent="0.25">
      <c r="A65" s="24"/>
      <c r="B65" s="11" t="s">
        <v>77</v>
      </c>
      <c r="C65" s="25" t="s">
        <v>78</v>
      </c>
      <c r="D65" s="85"/>
      <c r="E65" s="87"/>
    </row>
    <row r="66" spans="1:5" ht="29.45" customHeight="1" x14ac:dyDescent="0.25">
      <c r="A66" s="24"/>
      <c r="B66" s="11" t="s">
        <v>72</v>
      </c>
      <c r="C66" s="29" t="s">
        <v>79</v>
      </c>
      <c r="D66" s="82"/>
      <c r="E66" s="84"/>
    </row>
    <row r="67" spans="1:5" ht="16.5" customHeight="1" x14ac:dyDescent="0.25">
      <c r="A67" s="27">
        <v>31</v>
      </c>
      <c r="B67" s="80" t="s">
        <v>71</v>
      </c>
      <c r="C67" s="74"/>
      <c r="D67" s="74"/>
      <c r="E67" s="75"/>
    </row>
    <row r="68" spans="1:5" ht="17.100000000000001" customHeight="1" x14ac:dyDescent="0.25">
      <c r="A68" s="26">
        <v>31</v>
      </c>
      <c r="B68" s="80" t="s">
        <v>80</v>
      </c>
      <c r="C68" s="74"/>
      <c r="D68" s="74"/>
      <c r="E68" s="75"/>
    </row>
    <row r="69" spans="1:5" ht="15" customHeight="1" x14ac:dyDescent="0.25">
      <c r="A69" s="24"/>
      <c r="B69" s="11" t="s">
        <v>81</v>
      </c>
      <c r="C69" s="40" t="s">
        <v>147</v>
      </c>
      <c r="D69" s="81" t="s">
        <v>46</v>
      </c>
      <c r="E69" s="83">
        <f>D35/F2</f>
        <v>1.3955289601445184</v>
      </c>
    </row>
    <row r="70" spans="1:5" ht="16.5" customHeight="1" x14ac:dyDescent="0.25">
      <c r="A70" s="24"/>
      <c r="B70" s="11" t="s">
        <v>83</v>
      </c>
      <c r="C70" s="11" t="s">
        <v>146</v>
      </c>
      <c r="D70" s="82"/>
      <c r="E70" s="84"/>
    </row>
    <row r="71" spans="1:5" ht="16.5" customHeight="1" x14ac:dyDescent="0.25">
      <c r="A71" s="26">
        <v>32</v>
      </c>
      <c r="B71" s="80" t="s">
        <v>84</v>
      </c>
      <c r="C71" s="74"/>
      <c r="D71" s="74"/>
      <c r="E71" s="75"/>
    </row>
    <row r="72" spans="1:5" ht="22.7" customHeight="1" x14ac:dyDescent="0.25">
      <c r="A72" s="24"/>
      <c r="B72" s="11" t="s">
        <v>85</v>
      </c>
      <c r="C72" s="25" t="s">
        <v>86</v>
      </c>
      <c r="D72" s="81" t="s">
        <v>46</v>
      </c>
      <c r="E72" s="78">
        <f>D32/F2</f>
        <v>23.427488278198034</v>
      </c>
    </row>
    <row r="73" spans="1:5" ht="14.45" customHeight="1" x14ac:dyDescent="0.25">
      <c r="A73" s="24"/>
      <c r="B73" s="11" t="s">
        <v>87</v>
      </c>
      <c r="C73" s="25" t="s">
        <v>86</v>
      </c>
      <c r="D73" s="85"/>
      <c r="E73" s="79"/>
    </row>
    <row r="74" spans="1:5" ht="16.5" customHeight="1" x14ac:dyDescent="0.25">
      <c r="A74" s="24"/>
      <c r="B74" s="11" t="s">
        <v>88</v>
      </c>
      <c r="C74" s="25" t="s">
        <v>86</v>
      </c>
      <c r="D74" s="85"/>
      <c r="E74" s="79"/>
    </row>
    <row r="75" spans="1:5" ht="11.25" customHeight="1" x14ac:dyDescent="0.25">
      <c r="A75" s="24"/>
      <c r="B75" s="11" t="s">
        <v>89</v>
      </c>
      <c r="C75" s="25" t="s">
        <v>86</v>
      </c>
      <c r="D75" s="85"/>
      <c r="E75" s="79"/>
    </row>
    <row r="76" spans="1:5" ht="21.95" customHeight="1" x14ac:dyDescent="0.25">
      <c r="A76" s="24"/>
      <c r="B76" s="11" t="s">
        <v>90</v>
      </c>
      <c r="C76" s="25" t="s">
        <v>86</v>
      </c>
      <c r="D76" s="85"/>
      <c r="E76" s="79"/>
    </row>
    <row r="77" spans="1:5" ht="29.45" customHeight="1" x14ac:dyDescent="0.25">
      <c r="A77" s="24"/>
      <c r="B77" s="11" t="s">
        <v>91</v>
      </c>
      <c r="C77" s="25" t="s">
        <v>86</v>
      </c>
      <c r="D77" s="85"/>
      <c r="E77" s="79"/>
    </row>
    <row r="78" spans="1:5" ht="20.25" customHeight="1" x14ac:dyDescent="0.25">
      <c r="A78" s="24"/>
      <c r="B78" s="11" t="s">
        <v>92</v>
      </c>
      <c r="C78" s="25" t="s">
        <v>86</v>
      </c>
      <c r="D78" s="85"/>
      <c r="E78" s="79"/>
    </row>
    <row r="79" spans="1:5" ht="20.25" customHeight="1" x14ac:dyDescent="0.25">
      <c r="A79" s="24"/>
      <c r="B79" s="24" t="s">
        <v>93</v>
      </c>
      <c r="C79" s="25" t="s">
        <v>86</v>
      </c>
      <c r="D79" s="85"/>
      <c r="E79" s="79"/>
    </row>
    <row r="80" spans="1:5" ht="15" customHeight="1" x14ac:dyDescent="0.25">
      <c r="A80" s="24"/>
      <c r="B80" s="11" t="s">
        <v>94</v>
      </c>
      <c r="C80" s="25" t="s">
        <v>95</v>
      </c>
      <c r="D80" s="82"/>
      <c r="E80" s="86"/>
    </row>
    <row r="81" spans="1:5" ht="12.6" customHeight="1" x14ac:dyDescent="0.25">
      <c r="A81" s="26">
        <v>37</v>
      </c>
      <c r="B81" s="73" t="s">
        <v>133</v>
      </c>
      <c r="C81" s="74"/>
      <c r="D81" s="74"/>
      <c r="E81" s="75"/>
    </row>
    <row r="82" spans="1:5" ht="37.700000000000003" customHeight="1" x14ac:dyDescent="0.25">
      <c r="A82" s="24"/>
      <c r="B82" s="11" t="s">
        <v>134</v>
      </c>
      <c r="C82" s="25" t="s">
        <v>97</v>
      </c>
      <c r="D82" s="76" t="s">
        <v>96</v>
      </c>
      <c r="E82" s="78">
        <f>D34/F2</f>
        <v>0.94301682285198141</v>
      </c>
    </row>
    <row r="83" spans="1:5" ht="23.25" customHeight="1" x14ac:dyDescent="0.25">
      <c r="A83" s="24"/>
      <c r="B83" s="40" t="s">
        <v>134</v>
      </c>
      <c r="C83" s="25" t="s">
        <v>98</v>
      </c>
      <c r="D83" s="77"/>
      <c r="E83" s="79"/>
    </row>
    <row r="84" spans="1:5" ht="9.75" customHeight="1" x14ac:dyDescent="0.25">
      <c r="A84" s="26">
        <v>38</v>
      </c>
      <c r="B84" s="80" t="s">
        <v>99</v>
      </c>
      <c r="C84" s="74"/>
      <c r="D84" s="74"/>
      <c r="E84" s="75"/>
    </row>
    <row r="85" spans="1:5" ht="14.25" customHeight="1" x14ac:dyDescent="0.25">
      <c r="A85" s="24"/>
      <c r="B85" s="11" t="s">
        <v>100</v>
      </c>
      <c r="C85" s="11" t="s">
        <v>101</v>
      </c>
      <c r="D85" s="65">
        <v>0</v>
      </c>
      <c r="E85" s="66"/>
    </row>
    <row r="86" spans="1:5" ht="14.25" customHeight="1" x14ac:dyDescent="0.25">
      <c r="A86" s="24"/>
      <c r="B86" s="11" t="s">
        <v>102</v>
      </c>
      <c r="C86" s="11" t="s">
        <v>101</v>
      </c>
      <c r="D86" s="65">
        <v>0</v>
      </c>
      <c r="E86" s="66"/>
    </row>
    <row r="87" spans="1:5" ht="14.25" customHeight="1" x14ac:dyDescent="0.25">
      <c r="A87" s="24"/>
      <c r="B87" s="11" t="s">
        <v>103</v>
      </c>
      <c r="C87" s="11" t="s">
        <v>101</v>
      </c>
      <c r="D87" s="65">
        <v>0</v>
      </c>
      <c r="E87" s="66"/>
    </row>
    <row r="88" spans="1:5" ht="14.25" customHeight="1" x14ac:dyDescent="0.25">
      <c r="A88" s="54"/>
      <c r="B88" s="11" t="s">
        <v>104</v>
      </c>
      <c r="C88" s="11" t="s">
        <v>7</v>
      </c>
      <c r="D88" s="65">
        <v>0</v>
      </c>
      <c r="E88" s="66"/>
    </row>
    <row r="89" spans="1:5" ht="16.5" customHeight="1" x14ac:dyDescent="0.25">
      <c r="A89" s="67" t="s">
        <v>105</v>
      </c>
      <c r="B89" s="68"/>
      <c r="C89" s="68"/>
      <c r="D89" s="68"/>
      <c r="E89" s="69"/>
    </row>
    <row r="90" spans="1:5" ht="16.5" customHeight="1" x14ac:dyDescent="0.25">
      <c r="A90" s="31">
        <v>1</v>
      </c>
      <c r="B90" s="21" t="s">
        <v>106</v>
      </c>
      <c r="C90" s="21" t="s">
        <v>107</v>
      </c>
      <c r="D90" s="52">
        <v>0</v>
      </c>
      <c r="E90" s="33"/>
    </row>
    <row r="91" spans="1:5" ht="16.5" customHeight="1" x14ac:dyDescent="0.25">
      <c r="A91" s="31">
        <v>2</v>
      </c>
      <c r="B91" s="21" t="s">
        <v>108</v>
      </c>
      <c r="C91" s="21" t="s">
        <v>107</v>
      </c>
      <c r="D91" s="52">
        <v>0</v>
      </c>
      <c r="E91" s="33"/>
    </row>
    <row r="92" spans="1:5" ht="16.5" customHeight="1" x14ac:dyDescent="0.25">
      <c r="A92" s="31">
        <v>3</v>
      </c>
      <c r="B92" s="21" t="s">
        <v>109</v>
      </c>
      <c r="C92" s="21" t="s">
        <v>107</v>
      </c>
      <c r="D92" s="34"/>
      <c r="E92" s="33"/>
    </row>
    <row r="93" spans="1:5" ht="16.5" customHeight="1" x14ac:dyDescent="0.25">
      <c r="A93" s="31">
        <v>4</v>
      </c>
      <c r="B93" s="21" t="s">
        <v>110</v>
      </c>
      <c r="C93" s="21" t="s">
        <v>107</v>
      </c>
      <c r="D93" s="52" t="s">
        <v>111</v>
      </c>
      <c r="E93" s="33"/>
    </row>
    <row r="94" spans="1:5" ht="16.5" customHeight="1" x14ac:dyDescent="0.25">
      <c r="A94" s="31">
        <v>5</v>
      </c>
      <c r="B94" s="21" t="s">
        <v>112</v>
      </c>
      <c r="C94" s="21" t="s">
        <v>107</v>
      </c>
      <c r="D94" s="52" t="s">
        <v>111</v>
      </c>
      <c r="E94" s="33"/>
    </row>
    <row r="95" spans="1:5" ht="16.5" customHeight="1" x14ac:dyDescent="0.25">
      <c r="A95" s="31">
        <v>6</v>
      </c>
      <c r="B95" s="21" t="s">
        <v>113</v>
      </c>
      <c r="C95" s="21" t="s">
        <v>107</v>
      </c>
      <c r="D95" s="34"/>
      <c r="E95" s="33"/>
    </row>
    <row r="96" spans="1:5" ht="16.5" customHeight="1" x14ac:dyDescent="0.25">
      <c r="A96" s="67" t="s">
        <v>114</v>
      </c>
      <c r="B96" s="68"/>
      <c r="C96" s="68"/>
      <c r="D96" s="68"/>
      <c r="E96" s="69"/>
    </row>
    <row r="97" spans="1:6" ht="16.5" customHeight="1" x14ac:dyDescent="0.25">
      <c r="A97" s="31">
        <v>1</v>
      </c>
      <c r="B97" s="21" t="s">
        <v>115</v>
      </c>
      <c r="C97" s="21" t="s">
        <v>116</v>
      </c>
      <c r="D97" s="52">
        <v>0</v>
      </c>
      <c r="E97" s="33"/>
    </row>
    <row r="98" spans="1:6" ht="16.5" customHeight="1" x14ac:dyDescent="0.25">
      <c r="A98" s="31">
        <v>2</v>
      </c>
      <c r="B98" s="21" t="s">
        <v>117</v>
      </c>
      <c r="C98" s="21" t="s">
        <v>116</v>
      </c>
      <c r="D98" s="52">
        <v>0</v>
      </c>
      <c r="E98" s="33"/>
    </row>
    <row r="99" spans="1:6" ht="16.5" customHeight="1" x14ac:dyDescent="0.25">
      <c r="A99" s="31">
        <v>3</v>
      </c>
      <c r="B99" s="21" t="s">
        <v>118</v>
      </c>
      <c r="C99" s="21" t="s">
        <v>116</v>
      </c>
      <c r="D99" s="52">
        <v>0</v>
      </c>
      <c r="E99" s="33"/>
    </row>
    <row r="100" spans="1:6" ht="16.5" customHeight="1" x14ac:dyDescent="0.25">
      <c r="A100" s="31">
        <v>4</v>
      </c>
      <c r="B100" s="21" t="s">
        <v>119</v>
      </c>
      <c r="C100" s="21" t="s">
        <v>107</v>
      </c>
      <c r="D100" s="52">
        <v>0</v>
      </c>
      <c r="E100" s="33"/>
    </row>
    <row r="101" spans="1:6" ht="16.5" customHeight="1" x14ac:dyDescent="0.25">
      <c r="A101" s="70" t="s">
        <v>120</v>
      </c>
      <c r="B101" s="71"/>
      <c r="C101" s="71"/>
      <c r="D101" s="71"/>
      <c r="E101" s="72"/>
    </row>
    <row r="102" spans="1:6" ht="16.5" customHeight="1" x14ac:dyDescent="0.25">
      <c r="A102" s="31">
        <v>1</v>
      </c>
      <c r="B102" s="21" t="s">
        <v>121</v>
      </c>
      <c r="C102" s="21" t="s">
        <v>116</v>
      </c>
      <c r="D102" s="53"/>
      <c r="E102" s="33"/>
    </row>
    <row r="103" spans="1:6" ht="16.5" customHeight="1" x14ac:dyDescent="0.25">
      <c r="A103" s="31">
        <v>2</v>
      </c>
      <c r="B103" s="21" t="s">
        <v>122</v>
      </c>
      <c r="C103" s="21" t="s">
        <v>116</v>
      </c>
      <c r="D103" s="53"/>
      <c r="E103" s="33"/>
    </row>
    <row r="104" spans="1:6" ht="24.75" customHeight="1" x14ac:dyDescent="0.25">
      <c r="A104" s="31">
        <v>3</v>
      </c>
      <c r="B104" s="21" t="s">
        <v>123</v>
      </c>
      <c r="C104" s="21" t="s">
        <v>107</v>
      </c>
      <c r="D104" s="53"/>
      <c r="E104" s="33"/>
    </row>
    <row r="105" spans="1:6" ht="16.5" customHeight="1" x14ac:dyDescent="0.25">
      <c r="A105" s="55"/>
      <c r="B105" s="36"/>
      <c r="C105" s="36"/>
      <c r="D105" s="37"/>
      <c r="E105" s="37"/>
    </row>
    <row r="106" spans="1:6" ht="16.5" customHeight="1" x14ac:dyDescent="0.25">
      <c r="A106" s="61" t="s">
        <v>136</v>
      </c>
      <c r="B106" s="62"/>
      <c r="C106" s="62"/>
      <c r="D106" s="62"/>
      <c r="E106" s="62"/>
      <c r="F106" s="62"/>
    </row>
    <row r="107" spans="1:6" ht="16.5" customHeight="1" x14ac:dyDescent="0.25">
      <c r="A107" s="55"/>
      <c r="B107" s="36"/>
      <c r="C107" s="36"/>
      <c r="D107" s="37"/>
      <c r="E107" s="37"/>
    </row>
    <row r="108" spans="1:6" ht="16.5" customHeight="1" x14ac:dyDescent="0.25">
      <c r="A108" s="61" t="s">
        <v>135</v>
      </c>
      <c r="B108" s="62"/>
      <c r="C108" s="62"/>
      <c r="D108" s="62"/>
      <c r="E108" s="62"/>
      <c r="F108" s="62"/>
    </row>
    <row r="109" spans="1:6" ht="16.5" customHeight="1" x14ac:dyDescent="0.25">
      <c r="A109" s="55"/>
      <c r="B109" s="36"/>
      <c r="C109" s="36"/>
      <c r="D109" s="37"/>
      <c r="E109" s="37"/>
    </row>
    <row r="110" spans="1:6" ht="16.5" customHeight="1" x14ac:dyDescent="0.25">
      <c r="A110" s="55"/>
      <c r="B110" s="36"/>
      <c r="C110" s="36"/>
      <c r="D110" s="37"/>
      <c r="E110" s="37"/>
    </row>
    <row r="111" spans="1:6" ht="16.5" customHeight="1" x14ac:dyDescent="0.25">
      <c r="A111" s="55"/>
      <c r="B111" s="36"/>
      <c r="C111" s="36"/>
      <c r="D111" s="37"/>
      <c r="E111" s="37"/>
    </row>
    <row r="112" spans="1:6" ht="16.5" customHeight="1" x14ac:dyDescent="0.25">
      <c r="A112" s="55"/>
      <c r="B112" s="36"/>
      <c r="C112" s="36"/>
      <c r="D112" s="37"/>
      <c r="E112" s="37"/>
    </row>
    <row r="113" spans="1:5" ht="16.5" customHeight="1" x14ac:dyDescent="0.25">
      <c r="A113" s="55"/>
      <c r="B113" s="36"/>
      <c r="C113" s="36"/>
      <c r="D113" s="37"/>
      <c r="E113" s="37"/>
    </row>
    <row r="114" spans="1:5" ht="16.5" customHeight="1" x14ac:dyDescent="0.25">
      <c r="A114" s="55"/>
      <c r="B114" s="36"/>
      <c r="C114" s="36"/>
      <c r="D114" s="37"/>
      <c r="E114" s="37"/>
    </row>
    <row r="115" spans="1:5" ht="16.5" customHeight="1" x14ac:dyDescent="0.25">
      <c r="A115" s="55"/>
      <c r="B115" s="36"/>
      <c r="C115" s="36"/>
      <c r="D115" s="37"/>
      <c r="E115" s="37"/>
    </row>
    <row r="116" spans="1:5" ht="16.5" customHeight="1" x14ac:dyDescent="0.25">
      <c r="A116" s="55"/>
      <c r="B116" s="36"/>
      <c r="C116" s="36"/>
      <c r="D116" s="37"/>
      <c r="E116" s="37"/>
    </row>
    <row r="117" spans="1:5" ht="16.5" customHeight="1" x14ac:dyDescent="0.25">
      <c r="A117" s="55"/>
      <c r="B117" s="36"/>
      <c r="C117" s="36"/>
      <c r="D117" s="37"/>
      <c r="E117" s="37"/>
    </row>
    <row r="118" spans="1:5" ht="16.5" customHeight="1" x14ac:dyDescent="0.25">
      <c r="A118" s="55"/>
      <c r="B118" s="36"/>
      <c r="C118" s="36"/>
      <c r="D118" s="37"/>
      <c r="E118" s="37"/>
    </row>
    <row r="119" spans="1:5" ht="16.5" customHeight="1" x14ac:dyDescent="0.25">
      <c r="A119" s="55"/>
      <c r="B119" s="36"/>
      <c r="C119" s="36"/>
      <c r="D119" s="37"/>
      <c r="E119" s="37"/>
    </row>
    <row r="120" spans="1:5" ht="16.5" customHeight="1" x14ac:dyDescent="0.25">
      <c r="A120" s="55"/>
      <c r="B120" s="36"/>
      <c r="C120" s="36"/>
      <c r="D120" s="37"/>
      <c r="E120" s="37"/>
    </row>
    <row r="121" spans="1:5" ht="16.5" customHeight="1" x14ac:dyDescent="0.25">
      <c r="A121" s="55"/>
      <c r="B121" s="36"/>
      <c r="C121" s="36"/>
      <c r="D121" s="37"/>
      <c r="E121" s="37"/>
    </row>
    <row r="122" spans="1:5" ht="16.5" customHeight="1" x14ac:dyDescent="0.25">
      <c r="A122" s="55"/>
      <c r="B122" s="36"/>
      <c r="C122" s="36"/>
      <c r="D122" s="37"/>
      <c r="E122" s="37"/>
    </row>
    <row r="123" spans="1:5" ht="16.5" customHeight="1" x14ac:dyDescent="0.25">
      <c r="A123" s="55"/>
      <c r="B123" s="36"/>
      <c r="C123" s="36"/>
      <c r="D123" s="37"/>
      <c r="E123" s="37"/>
    </row>
    <row r="124" spans="1:5" ht="16.5" customHeight="1" x14ac:dyDescent="0.25">
      <c r="A124" s="55"/>
      <c r="B124" s="36"/>
      <c r="C124" s="36"/>
      <c r="D124" s="37"/>
      <c r="E124" s="37"/>
    </row>
    <row r="125" spans="1:5" ht="16.5" customHeight="1" x14ac:dyDescent="0.25">
      <c r="A125" s="55"/>
      <c r="B125" s="36"/>
      <c r="C125" s="36"/>
      <c r="D125" s="37"/>
      <c r="E125" s="37"/>
    </row>
    <row r="126" spans="1:5" ht="16.5" customHeight="1" x14ac:dyDescent="0.25">
      <c r="A126" s="55"/>
      <c r="B126" s="36"/>
      <c r="C126" s="36"/>
      <c r="D126" s="37"/>
      <c r="E126" s="37"/>
    </row>
    <row r="127" spans="1:5" ht="16.5" customHeight="1" x14ac:dyDescent="0.25">
      <c r="A127" s="55"/>
      <c r="B127" s="36"/>
      <c r="C127" s="36"/>
      <c r="D127" s="37"/>
      <c r="E127" s="37"/>
    </row>
    <row r="128" spans="1:5" ht="16.5" customHeight="1" x14ac:dyDescent="0.25">
      <c r="A128" s="55"/>
      <c r="B128" s="36"/>
      <c r="C128" s="36"/>
      <c r="D128" s="37"/>
      <c r="E128" s="37"/>
    </row>
    <row r="129" spans="1:5" ht="16.5" customHeight="1" x14ac:dyDescent="0.25">
      <c r="A129" s="55"/>
      <c r="B129" s="36"/>
      <c r="C129" s="36"/>
      <c r="D129" s="37"/>
      <c r="E129" s="37"/>
    </row>
    <row r="130" spans="1:5" ht="16.5" customHeight="1" x14ac:dyDescent="0.25">
      <c r="A130" s="55"/>
      <c r="B130" s="36"/>
      <c r="C130" s="36"/>
      <c r="D130" s="37"/>
      <c r="E130" s="37"/>
    </row>
    <row r="131" spans="1:5" ht="16.5" customHeight="1" x14ac:dyDescent="0.25">
      <c r="A131" s="55"/>
      <c r="B131" s="36"/>
      <c r="C131" s="36"/>
      <c r="D131" s="37"/>
      <c r="E131" s="37"/>
    </row>
    <row r="132" spans="1:5" ht="16.5" customHeight="1" x14ac:dyDescent="0.25">
      <c r="A132" s="55"/>
      <c r="B132" s="36"/>
      <c r="C132" s="36"/>
      <c r="D132" s="37"/>
      <c r="E132" s="37"/>
    </row>
    <row r="133" spans="1:5" ht="16.5" customHeight="1" x14ac:dyDescent="0.25">
      <c r="A133" s="55"/>
      <c r="B133" s="36"/>
      <c r="C133" s="36"/>
      <c r="D133" s="37"/>
      <c r="E133" s="37"/>
    </row>
    <row r="134" spans="1:5" ht="9.75" customHeight="1" x14ac:dyDescent="0.25"/>
    <row r="135" spans="1:5" x14ac:dyDescent="0.25">
      <c r="E135" s="38"/>
    </row>
  </sheetData>
  <mergeCells count="77">
    <mergeCell ref="B13:C13"/>
    <mergeCell ref="A1:F1"/>
    <mergeCell ref="A3:E3"/>
    <mergeCell ref="B4:C4"/>
    <mergeCell ref="B5:C5"/>
    <mergeCell ref="B6:C6"/>
    <mergeCell ref="A7:E7"/>
    <mergeCell ref="B8:C8"/>
    <mergeCell ref="B9:C9"/>
    <mergeCell ref="B10:C10"/>
    <mergeCell ref="B11:C11"/>
    <mergeCell ref="B12:C12"/>
    <mergeCell ref="A25:C25"/>
    <mergeCell ref="D25:E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E24"/>
    <mergeCell ref="A37:E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A36:C36"/>
    <mergeCell ref="B39:E39"/>
    <mergeCell ref="C40:C45"/>
    <mergeCell ref="D40:D45"/>
    <mergeCell ref="E40:E47"/>
    <mergeCell ref="C46:C47"/>
    <mergeCell ref="D46:D47"/>
    <mergeCell ref="C62:C64"/>
    <mergeCell ref="D62:D66"/>
    <mergeCell ref="E62:E66"/>
    <mergeCell ref="B48:E48"/>
    <mergeCell ref="D49:D51"/>
    <mergeCell ref="E49:E51"/>
    <mergeCell ref="B52:E52"/>
    <mergeCell ref="E53:E55"/>
    <mergeCell ref="B56:E56"/>
    <mergeCell ref="C57:C58"/>
    <mergeCell ref="D57:D58"/>
    <mergeCell ref="E57:E58"/>
    <mergeCell ref="B59:E59"/>
    <mergeCell ref="B61:E61"/>
    <mergeCell ref="D86:E86"/>
    <mergeCell ref="B67:E67"/>
    <mergeCell ref="B68:E68"/>
    <mergeCell ref="D69:D70"/>
    <mergeCell ref="E69:E70"/>
    <mergeCell ref="B71:E71"/>
    <mergeCell ref="D72:D80"/>
    <mergeCell ref="E72:E80"/>
    <mergeCell ref="B81:E81"/>
    <mergeCell ref="D82:D83"/>
    <mergeCell ref="E82:E83"/>
    <mergeCell ref="B84:E84"/>
    <mergeCell ref="D85:E85"/>
    <mergeCell ref="A108:F108"/>
    <mergeCell ref="D87:E87"/>
    <mergeCell ref="D88:E88"/>
    <mergeCell ref="A89:E89"/>
    <mergeCell ref="A96:E96"/>
    <mergeCell ref="A101:E101"/>
    <mergeCell ref="A106:F106"/>
  </mergeCells>
  <pageMargins left="0.7" right="0.7" top="0.75" bottom="0.75" header="0.3" footer="0.3"/>
  <pageSetup paperSize="9" scale="79" orientation="portrait" r:id="rId1"/>
  <rowBreaks count="2" manualBreakCount="2">
    <brk id="97" max="4" man="1"/>
    <brk id="106" max="4" man="1"/>
  </rowBreaks>
  <colBreaks count="1" manualBreakCount="1">
    <brk id="5" max="1048575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2A8CB-AA97-48FB-92BA-3156A5575EE7}">
  <sheetPr>
    <tabColor rgb="FF00B050"/>
  </sheetPr>
  <dimension ref="A1:I135"/>
  <sheetViews>
    <sheetView topLeftCell="A52" zoomScale="110" zoomScaleNormal="110" workbookViewId="0">
      <selection activeCell="G25" sqref="G25"/>
    </sheetView>
  </sheetViews>
  <sheetFormatPr defaultRowHeight="12.75" x14ac:dyDescent="0.25"/>
  <cols>
    <col min="1" max="1" width="6.42578125" style="1" customWidth="1"/>
    <col min="2" max="2" width="46.7109375" style="1" customWidth="1"/>
    <col min="3" max="3" width="22.7109375" style="1" customWidth="1"/>
    <col min="4" max="4" width="19.42578125" style="1" customWidth="1"/>
    <col min="5" max="5" width="14.7109375" style="1" customWidth="1"/>
    <col min="6" max="6" width="12.28515625" style="6" customWidth="1"/>
    <col min="7" max="7" width="11.5703125" style="1" customWidth="1"/>
    <col min="8" max="8" width="8.7109375" style="1" bestFit="1" customWidth="1"/>
    <col min="9" max="16384" width="9.140625" style="1"/>
  </cols>
  <sheetData>
    <row r="1" spans="1:6" ht="29.25" customHeight="1" x14ac:dyDescent="0.25">
      <c r="A1" s="61" t="s">
        <v>124</v>
      </c>
      <c r="B1" s="107"/>
      <c r="C1" s="107"/>
      <c r="D1" s="107"/>
      <c r="E1" s="107"/>
      <c r="F1" s="107"/>
    </row>
    <row r="2" spans="1:6" x14ac:dyDescent="0.25">
      <c r="A2" s="51"/>
      <c r="B2" s="3" t="s">
        <v>174</v>
      </c>
      <c r="C2" s="55"/>
      <c r="D2" s="55"/>
      <c r="E2" s="55"/>
      <c r="F2" s="5">
        <v>875.3</v>
      </c>
    </row>
    <row r="3" spans="1:6" ht="12" customHeight="1" x14ac:dyDescent="0.25">
      <c r="A3" s="95" t="s">
        <v>0</v>
      </c>
      <c r="B3" s="96"/>
      <c r="C3" s="96"/>
      <c r="D3" s="96"/>
      <c r="E3" s="97"/>
    </row>
    <row r="4" spans="1:6" ht="12.6" customHeight="1" x14ac:dyDescent="0.25">
      <c r="A4" s="7">
        <v>1</v>
      </c>
      <c r="B4" s="100" t="s">
        <v>1</v>
      </c>
      <c r="C4" s="101"/>
      <c r="D4" s="8" t="s">
        <v>127</v>
      </c>
      <c r="E4" s="9"/>
    </row>
    <row r="5" spans="1:6" ht="11.25" customHeight="1" x14ac:dyDescent="0.25">
      <c r="A5" s="7">
        <v>2</v>
      </c>
      <c r="B5" s="100" t="s">
        <v>3</v>
      </c>
      <c r="C5" s="101"/>
      <c r="D5" s="8" t="s">
        <v>126</v>
      </c>
      <c r="E5" s="39" t="s">
        <v>129</v>
      </c>
    </row>
    <row r="6" spans="1:6" ht="9.75" customHeight="1" x14ac:dyDescent="0.25">
      <c r="A6" s="7">
        <v>3</v>
      </c>
      <c r="B6" s="100" t="s">
        <v>4</v>
      </c>
      <c r="C6" s="101"/>
      <c r="D6" s="8" t="s">
        <v>128</v>
      </c>
      <c r="E6" s="9" t="s">
        <v>2</v>
      </c>
    </row>
    <row r="7" spans="1:6" ht="19.5" customHeight="1" x14ac:dyDescent="0.25">
      <c r="A7" s="95" t="s">
        <v>5</v>
      </c>
      <c r="B7" s="96"/>
      <c r="C7" s="96"/>
      <c r="D7" s="96"/>
      <c r="E7" s="97"/>
    </row>
    <row r="8" spans="1:6" ht="9.75" customHeight="1" x14ac:dyDescent="0.25">
      <c r="A8" s="7">
        <v>4</v>
      </c>
      <c r="B8" s="100" t="s">
        <v>6</v>
      </c>
      <c r="C8" s="101"/>
      <c r="D8" s="10">
        <v>0</v>
      </c>
      <c r="E8" s="11" t="s">
        <v>7</v>
      </c>
    </row>
    <row r="9" spans="1:6" ht="9.75" customHeight="1" x14ac:dyDescent="0.25">
      <c r="A9" s="7">
        <v>5</v>
      </c>
      <c r="B9" s="100" t="s">
        <v>8</v>
      </c>
      <c r="C9" s="101"/>
      <c r="D9" s="10">
        <v>0</v>
      </c>
      <c r="E9" s="12" t="s">
        <v>9</v>
      </c>
    </row>
    <row r="10" spans="1:6" ht="9.75" customHeight="1" x14ac:dyDescent="0.25">
      <c r="A10" s="7">
        <v>6</v>
      </c>
      <c r="B10" s="100" t="s">
        <v>10</v>
      </c>
      <c r="C10" s="101"/>
      <c r="D10" s="13">
        <v>59378.93</v>
      </c>
      <c r="E10" s="12" t="s">
        <v>9</v>
      </c>
    </row>
    <row r="11" spans="1:6" ht="9.75" customHeight="1" x14ac:dyDescent="0.25">
      <c r="A11" s="14">
        <v>7</v>
      </c>
      <c r="B11" s="92" t="s">
        <v>11</v>
      </c>
      <c r="C11" s="94"/>
      <c r="D11" s="15">
        <v>113621.96</v>
      </c>
      <c r="E11" s="9" t="s">
        <v>12</v>
      </c>
    </row>
    <row r="12" spans="1:6" ht="9.75" customHeight="1" x14ac:dyDescent="0.25">
      <c r="A12" s="7">
        <v>9</v>
      </c>
      <c r="B12" s="100" t="s">
        <v>132</v>
      </c>
      <c r="C12" s="101"/>
      <c r="D12" s="16">
        <f>D11-D13</f>
        <v>97714.885600000009</v>
      </c>
      <c r="E12" s="12" t="s">
        <v>9</v>
      </c>
    </row>
    <row r="13" spans="1:6" ht="9.75" customHeight="1" x14ac:dyDescent="0.25">
      <c r="A13" s="7">
        <v>10</v>
      </c>
      <c r="B13" s="100" t="s">
        <v>13</v>
      </c>
      <c r="C13" s="101"/>
      <c r="D13" s="16">
        <f>D11*14%</f>
        <v>15907.074400000003</v>
      </c>
      <c r="E13" s="12" t="s">
        <v>9</v>
      </c>
    </row>
    <row r="14" spans="1:6" ht="9.75" customHeight="1" x14ac:dyDescent="0.25">
      <c r="A14" s="14">
        <v>11</v>
      </c>
      <c r="B14" s="92" t="s">
        <v>14</v>
      </c>
      <c r="C14" s="94"/>
      <c r="D14" s="15">
        <v>158349.37</v>
      </c>
      <c r="E14" s="9" t="s">
        <v>12</v>
      </c>
    </row>
    <row r="15" spans="1:6" ht="9.75" customHeight="1" x14ac:dyDescent="0.25">
      <c r="A15" s="7">
        <v>12</v>
      </c>
      <c r="B15" s="100" t="s">
        <v>15</v>
      </c>
      <c r="C15" s="101"/>
      <c r="D15" s="17">
        <f>D14</f>
        <v>158349.37</v>
      </c>
      <c r="E15" s="12" t="s">
        <v>9</v>
      </c>
    </row>
    <row r="16" spans="1:6" ht="9.75" customHeight="1" x14ac:dyDescent="0.25">
      <c r="A16" s="7">
        <v>13</v>
      </c>
      <c r="B16" s="100" t="s">
        <v>16</v>
      </c>
      <c r="C16" s="101"/>
      <c r="D16" s="10">
        <v>0</v>
      </c>
      <c r="E16" s="12" t="s">
        <v>9</v>
      </c>
    </row>
    <row r="17" spans="1:9" ht="9.75" customHeight="1" x14ac:dyDescent="0.25">
      <c r="A17" s="7">
        <v>14</v>
      </c>
      <c r="B17" s="100" t="s">
        <v>17</v>
      </c>
      <c r="C17" s="101"/>
      <c r="D17" s="10">
        <v>0</v>
      </c>
      <c r="E17" s="12" t="s">
        <v>9</v>
      </c>
    </row>
    <row r="18" spans="1:9" ht="9.75" customHeight="1" x14ac:dyDescent="0.25">
      <c r="A18" s="7">
        <v>15</v>
      </c>
      <c r="B18" s="100" t="s">
        <v>18</v>
      </c>
      <c r="C18" s="101"/>
      <c r="D18" s="10">
        <v>0</v>
      </c>
      <c r="E18" s="12" t="s">
        <v>9</v>
      </c>
    </row>
    <row r="19" spans="1:9" ht="9.75" customHeight="1" x14ac:dyDescent="0.25">
      <c r="A19" s="7">
        <v>16</v>
      </c>
      <c r="B19" s="100" t="s">
        <v>19</v>
      </c>
      <c r="C19" s="101"/>
      <c r="D19" s="10">
        <v>0</v>
      </c>
      <c r="E19" s="12" t="s">
        <v>9</v>
      </c>
    </row>
    <row r="20" spans="1:9" ht="9.75" customHeight="1" x14ac:dyDescent="0.25">
      <c r="A20" s="14">
        <v>17</v>
      </c>
      <c r="B20" s="92" t="s">
        <v>20</v>
      </c>
      <c r="C20" s="94"/>
      <c r="D20" s="18">
        <f>D10+D11-D15</f>
        <v>14651.520000000019</v>
      </c>
      <c r="E20" s="9" t="s">
        <v>12</v>
      </c>
    </row>
    <row r="21" spans="1:9" ht="9.75" customHeight="1" x14ac:dyDescent="0.25">
      <c r="A21" s="7">
        <v>18</v>
      </c>
      <c r="B21" s="100" t="s">
        <v>21</v>
      </c>
      <c r="C21" s="101"/>
      <c r="D21" s="12" t="s">
        <v>22</v>
      </c>
      <c r="E21" s="12" t="s">
        <v>9</v>
      </c>
    </row>
    <row r="22" spans="1:9" ht="9.75" customHeight="1" x14ac:dyDescent="0.25">
      <c r="A22" s="7">
        <v>19</v>
      </c>
      <c r="B22" s="100" t="s">
        <v>23</v>
      </c>
      <c r="C22" s="101"/>
      <c r="D22" s="12" t="s">
        <v>22</v>
      </c>
      <c r="E22" s="12" t="s">
        <v>9</v>
      </c>
    </row>
    <row r="23" spans="1:9" ht="13.7" customHeight="1" x14ac:dyDescent="0.25">
      <c r="A23" s="7">
        <v>20</v>
      </c>
      <c r="B23" s="100" t="s">
        <v>24</v>
      </c>
      <c r="C23" s="101"/>
      <c r="D23" s="17">
        <f>D20</f>
        <v>14651.520000000019</v>
      </c>
      <c r="E23" s="12" t="s">
        <v>9</v>
      </c>
      <c r="H23" s="6"/>
    </row>
    <row r="24" spans="1:9" ht="12" customHeight="1" x14ac:dyDescent="0.25">
      <c r="A24" s="95" t="s">
        <v>25</v>
      </c>
      <c r="B24" s="96"/>
      <c r="C24" s="96"/>
      <c r="D24" s="96"/>
      <c r="E24" s="97"/>
      <c r="I24" s="1" t="s">
        <v>145</v>
      </c>
    </row>
    <row r="25" spans="1:9" ht="19.5" customHeight="1" x14ac:dyDescent="0.25">
      <c r="A25" s="90" t="s">
        <v>26</v>
      </c>
      <c r="B25" s="102"/>
      <c r="C25" s="91"/>
      <c r="D25" s="103" t="s">
        <v>27</v>
      </c>
      <c r="E25" s="104"/>
    </row>
    <row r="26" spans="1:9" ht="21.75" customHeight="1" x14ac:dyDescent="0.25">
      <c r="A26" s="19">
        <v>21</v>
      </c>
      <c r="B26" s="90" t="s">
        <v>28</v>
      </c>
      <c r="C26" s="98"/>
      <c r="D26" s="20">
        <f>D12*46.2%+6527.66</f>
        <v>51671.937147200006</v>
      </c>
      <c r="E26" s="21" t="s">
        <v>29</v>
      </c>
    </row>
    <row r="27" spans="1:9" ht="15.75" customHeight="1" x14ac:dyDescent="0.25">
      <c r="A27" s="19">
        <v>22</v>
      </c>
      <c r="B27" s="90" t="s">
        <v>130</v>
      </c>
      <c r="C27" s="91"/>
      <c r="D27" s="15">
        <f>D13</f>
        <v>15907.074400000003</v>
      </c>
      <c r="E27" s="21" t="s">
        <v>29</v>
      </c>
    </row>
    <row r="28" spans="1:9" ht="12" customHeight="1" x14ac:dyDescent="0.25">
      <c r="A28" s="19">
        <v>23</v>
      </c>
      <c r="B28" s="90" t="s">
        <v>30</v>
      </c>
      <c r="C28" s="91"/>
      <c r="D28" s="16">
        <f>D27*34%</f>
        <v>5408.4052960000017</v>
      </c>
      <c r="E28" s="21" t="s">
        <v>29</v>
      </c>
      <c r="H28" s="1" t="s">
        <v>155</v>
      </c>
    </row>
    <row r="29" spans="1:9" ht="12" customHeight="1" x14ac:dyDescent="0.25">
      <c r="A29" s="19">
        <v>24</v>
      </c>
      <c r="B29" s="90" t="s">
        <v>31</v>
      </c>
      <c r="C29" s="91"/>
      <c r="D29" s="16">
        <f>D27*33%</f>
        <v>5249.3345520000012</v>
      </c>
      <c r="E29" s="21" t="s">
        <v>29</v>
      </c>
    </row>
    <row r="30" spans="1:9" ht="13.35" customHeight="1" x14ac:dyDescent="0.25">
      <c r="A30" s="19">
        <v>25</v>
      </c>
      <c r="B30" s="90" t="s">
        <v>32</v>
      </c>
      <c r="C30" s="91"/>
      <c r="D30" s="16">
        <f>D27*33%</f>
        <v>5249.3345520000012</v>
      </c>
      <c r="E30" s="21" t="s">
        <v>29</v>
      </c>
    </row>
    <row r="31" spans="1:9" ht="19.5" customHeight="1" x14ac:dyDescent="0.25">
      <c r="A31" s="19">
        <v>26</v>
      </c>
      <c r="B31" s="99" t="s">
        <v>33</v>
      </c>
      <c r="C31" s="98"/>
      <c r="D31" s="16">
        <f>D12*14%</f>
        <v>13680.083984000003</v>
      </c>
      <c r="E31" s="21" t="s">
        <v>29</v>
      </c>
    </row>
    <row r="32" spans="1:9" ht="14.45" customHeight="1" x14ac:dyDescent="0.25">
      <c r="A32" s="19">
        <v>27</v>
      </c>
      <c r="B32" s="90" t="s">
        <v>34</v>
      </c>
      <c r="C32" s="91"/>
      <c r="D32" s="16">
        <f>D12*21%</f>
        <v>20520.125975999999</v>
      </c>
      <c r="E32" s="21" t="s">
        <v>29</v>
      </c>
    </row>
    <row r="33" spans="1:8" ht="17.850000000000001" customHeight="1" x14ac:dyDescent="0.25">
      <c r="A33" s="19">
        <v>28</v>
      </c>
      <c r="B33" s="90" t="s">
        <v>35</v>
      </c>
      <c r="C33" s="91"/>
      <c r="D33" s="16">
        <f>D12*10%</f>
        <v>9771.4885600000016</v>
      </c>
      <c r="E33" s="21" t="s">
        <v>29</v>
      </c>
      <c r="H33" s="1" t="s">
        <v>155</v>
      </c>
    </row>
    <row r="34" spans="1:8" ht="15.75" customHeight="1" x14ac:dyDescent="0.25">
      <c r="A34" s="19">
        <v>31</v>
      </c>
      <c r="B34" s="90" t="s">
        <v>131</v>
      </c>
      <c r="C34" s="91"/>
      <c r="D34" s="16">
        <v>835.23</v>
      </c>
      <c r="E34" s="21" t="s">
        <v>29</v>
      </c>
    </row>
    <row r="35" spans="1:8" ht="15.75" customHeight="1" x14ac:dyDescent="0.25">
      <c r="A35" s="19">
        <v>32</v>
      </c>
      <c r="B35" s="90" t="s">
        <v>36</v>
      </c>
      <c r="C35" s="91"/>
      <c r="D35" s="16">
        <v>1236.02</v>
      </c>
      <c r="E35" s="21" t="s">
        <v>29</v>
      </c>
    </row>
    <row r="36" spans="1:8" ht="15" customHeight="1" x14ac:dyDescent="0.25">
      <c r="A36" s="92" t="s">
        <v>37</v>
      </c>
      <c r="B36" s="93"/>
      <c r="C36" s="94"/>
      <c r="D36" s="22">
        <f>D35+D34+D33+D32+D31+D27+D26</f>
        <v>113621.96006720001</v>
      </c>
      <c r="E36" s="23" t="s">
        <v>29</v>
      </c>
      <c r="G36" s="6"/>
    </row>
    <row r="37" spans="1:8" ht="17.100000000000001" customHeight="1" x14ac:dyDescent="0.25">
      <c r="A37" s="95" t="s">
        <v>38</v>
      </c>
      <c r="B37" s="96"/>
      <c r="C37" s="96"/>
      <c r="D37" s="96"/>
      <c r="E37" s="97"/>
    </row>
    <row r="38" spans="1:8" ht="39.75" customHeight="1" x14ac:dyDescent="0.25">
      <c r="A38" s="24"/>
      <c r="B38" s="25" t="s">
        <v>39</v>
      </c>
      <c r="C38" s="25" t="s">
        <v>40</v>
      </c>
      <c r="D38" s="25" t="s">
        <v>41</v>
      </c>
      <c r="E38" s="24" t="s">
        <v>42</v>
      </c>
    </row>
    <row r="39" spans="1:8" ht="22.7" customHeight="1" x14ac:dyDescent="0.25">
      <c r="A39" s="26">
        <v>25</v>
      </c>
      <c r="B39" s="80" t="s">
        <v>43</v>
      </c>
      <c r="C39" s="74"/>
      <c r="D39" s="74"/>
      <c r="E39" s="75"/>
    </row>
    <row r="40" spans="1:8" ht="41.1" customHeight="1" x14ac:dyDescent="0.25">
      <c r="A40" s="24"/>
      <c r="B40" s="11" t="s">
        <v>44</v>
      </c>
      <c r="C40" s="81" t="s">
        <v>45</v>
      </c>
      <c r="D40" s="81" t="s">
        <v>46</v>
      </c>
      <c r="E40" s="83">
        <f>D26/F2</f>
        <v>59.033402430252494</v>
      </c>
    </row>
    <row r="41" spans="1:8" ht="34.700000000000003" customHeight="1" x14ac:dyDescent="0.25">
      <c r="A41" s="24"/>
      <c r="B41" s="11" t="s">
        <v>47</v>
      </c>
      <c r="C41" s="85"/>
      <c r="D41" s="85"/>
      <c r="E41" s="87"/>
    </row>
    <row r="42" spans="1:8" ht="19.5" customHeight="1" x14ac:dyDescent="0.25">
      <c r="A42" s="24"/>
      <c r="B42" s="24" t="s">
        <v>48</v>
      </c>
      <c r="C42" s="85"/>
      <c r="D42" s="85"/>
      <c r="E42" s="87"/>
    </row>
    <row r="43" spans="1:8" ht="37.700000000000003" customHeight="1" x14ac:dyDescent="0.25">
      <c r="A43" s="24"/>
      <c r="B43" s="11" t="s">
        <v>49</v>
      </c>
      <c r="C43" s="85"/>
      <c r="D43" s="85"/>
      <c r="E43" s="87"/>
    </row>
    <row r="44" spans="1:8" ht="27.75" customHeight="1" x14ac:dyDescent="0.25">
      <c r="A44" s="24"/>
      <c r="B44" s="24" t="s">
        <v>50</v>
      </c>
      <c r="C44" s="85"/>
      <c r="D44" s="85"/>
      <c r="E44" s="87"/>
    </row>
    <row r="45" spans="1:8" ht="20.25" customHeight="1" x14ac:dyDescent="0.25">
      <c r="A45" s="24"/>
      <c r="B45" s="24" t="s">
        <v>51</v>
      </c>
      <c r="C45" s="85"/>
      <c r="D45" s="85"/>
      <c r="E45" s="87"/>
    </row>
    <row r="46" spans="1:8" ht="25.35" customHeight="1" x14ac:dyDescent="0.25">
      <c r="A46" s="24"/>
      <c r="B46" s="11" t="s">
        <v>52</v>
      </c>
      <c r="C46" s="88"/>
      <c r="D46" s="88"/>
      <c r="E46" s="87"/>
    </row>
    <row r="47" spans="1:8" ht="26.45" customHeight="1" x14ac:dyDescent="0.25">
      <c r="A47" s="24"/>
      <c r="B47" s="11" t="s">
        <v>53</v>
      </c>
      <c r="C47" s="89"/>
      <c r="D47" s="89"/>
      <c r="E47" s="84"/>
    </row>
    <row r="48" spans="1:8" ht="18.2" customHeight="1" x14ac:dyDescent="0.25">
      <c r="A48" s="26">
        <v>26</v>
      </c>
      <c r="B48" s="80" t="s">
        <v>54</v>
      </c>
      <c r="C48" s="74"/>
      <c r="D48" s="74"/>
      <c r="E48" s="75"/>
    </row>
    <row r="49" spans="1:5" ht="19.5" customHeight="1" x14ac:dyDescent="0.25">
      <c r="A49" s="24"/>
      <c r="B49" s="24" t="s">
        <v>55</v>
      </c>
      <c r="C49" s="11" t="s">
        <v>45</v>
      </c>
      <c r="D49" s="81" t="s">
        <v>46</v>
      </c>
      <c r="E49" s="83">
        <f>D27/F2</f>
        <v>18.173282760196507</v>
      </c>
    </row>
    <row r="50" spans="1:5" ht="30.75" customHeight="1" x14ac:dyDescent="0.25">
      <c r="A50" s="24"/>
      <c r="B50" s="11" t="s">
        <v>56</v>
      </c>
      <c r="C50" s="11" t="s">
        <v>57</v>
      </c>
      <c r="D50" s="85"/>
      <c r="E50" s="87"/>
    </row>
    <row r="51" spans="1:5" ht="17.100000000000001" customHeight="1" x14ac:dyDescent="0.25">
      <c r="A51" s="24"/>
      <c r="B51" s="11" t="s">
        <v>58</v>
      </c>
      <c r="C51" s="11" t="s">
        <v>45</v>
      </c>
      <c r="D51" s="82"/>
      <c r="E51" s="84"/>
    </row>
    <row r="52" spans="1:5" ht="14.45" customHeight="1" x14ac:dyDescent="0.25">
      <c r="A52" s="26">
        <v>27</v>
      </c>
      <c r="B52" s="80" t="s">
        <v>59</v>
      </c>
      <c r="C52" s="74"/>
      <c r="D52" s="74"/>
      <c r="E52" s="75"/>
    </row>
    <row r="53" spans="1:5" ht="20.25" customHeight="1" x14ac:dyDescent="0.25">
      <c r="A53" s="24"/>
      <c r="B53" s="11" t="s">
        <v>60</v>
      </c>
      <c r="C53" s="11" t="s">
        <v>61</v>
      </c>
      <c r="D53" s="11" t="s">
        <v>46</v>
      </c>
      <c r="E53" s="83">
        <f>D28/F2</f>
        <v>6.1789161384668141</v>
      </c>
    </row>
    <row r="54" spans="1:5" ht="20.25" customHeight="1" x14ac:dyDescent="0.25">
      <c r="A54" s="24"/>
      <c r="B54" s="11" t="s">
        <v>62</v>
      </c>
      <c r="C54" s="11" t="s">
        <v>61</v>
      </c>
      <c r="D54" s="11" t="s">
        <v>46</v>
      </c>
      <c r="E54" s="87"/>
    </row>
    <row r="55" spans="1:5" ht="20.25" customHeight="1" x14ac:dyDescent="0.25">
      <c r="A55" s="24"/>
      <c r="B55" s="24" t="s">
        <v>63</v>
      </c>
      <c r="C55" s="11" t="s">
        <v>61</v>
      </c>
      <c r="D55" s="11" t="s">
        <v>46</v>
      </c>
      <c r="E55" s="84"/>
    </row>
    <row r="56" spans="1:5" ht="13.35" customHeight="1" x14ac:dyDescent="0.25">
      <c r="A56" s="26">
        <v>28</v>
      </c>
      <c r="B56" s="80" t="s">
        <v>64</v>
      </c>
      <c r="C56" s="74"/>
      <c r="D56" s="74"/>
      <c r="E56" s="75"/>
    </row>
    <row r="57" spans="1:5" ht="21.6" customHeight="1" x14ac:dyDescent="0.25">
      <c r="A57" s="24"/>
      <c r="B57" s="11" t="s">
        <v>65</v>
      </c>
      <c r="C57" s="81" t="s">
        <v>66</v>
      </c>
      <c r="D57" s="81" t="s">
        <v>46</v>
      </c>
      <c r="E57" s="83">
        <f>D29/F2</f>
        <v>5.9971833108648482</v>
      </c>
    </row>
    <row r="58" spans="1:5" ht="21.6" customHeight="1" x14ac:dyDescent="0.25">
      <c r="A58" s="24"/>
      <c r="B58" s="11" t="s">
        <v>67</v>
      </c>
      <c r="C58" s="82"/>
      <c r="D58" s="82"/>
      <c r="E58" s="84"/>
    </row>
    <row r="59" spans="1:5" ht="15" customHeight="1" x14ac:dyDescent="0.25">
      <c r="A59" s="27">
        <v>29</v>
      </c>
      <c r="B59" s="80" t="s">
        <v>68</v>
      </c>
      <c r="C59" s="74"/>
      <c r="D59" s="74"/>
      <c r="E59" s="75"/>
    </row>
    <row r="60" spans="1:5" ht="36.6" customHeight="1" x14ac:dyDescent="0.25">
      <c r="A60" s="24"/>
      <c r="B60" s="11" t="s">
        <v>69</v>
      </c>
      <c r="C60" s="11" t="s">
        <v>70</v>
      </c>
      <c r="D60" s="11" t="s">
        <v>46</v>
      </c>
      <c r="E60" s="28">
        <f>D30/F2</f>
        <v>5.9971833108648482</v>
      </c>
    </row>
    <row r="61" spans="1:5" ht="16.5" customHeight="1" x14ac:dyDescent="0.25">
      <c r="A61" s="27">
        <v>30</v>
      </c>
      <c r="B61" s="80" t="s">
        <v>71</v>
      </c>
      <c r="C61" s="74"/>
      <c r="D61" s="74"/>
      <c r="E61" s="75"/>
    </row>
    <row r="62" spans="1:5" ht="30.75" customHeight="1" x14ac:dyDescent="0.25">
      <c r="A62" s="24"/>
      <c r="B62" s="11" t="s">
        <v>72</v>
      </c>
      <c r="C62" s="81" t="s">
        <v>73</v>
      </c>
      <c r="D62" s="81" t="s">
        <v>74</v>
      </c>
      <c r="E62" s="83">
        <f>D31/F2</f>
        <v>15.629023173768998</v>
      </c>
    </row>
    <row r="63" spans="1:5" ht="22.7" customHeight="1" x14ac:dyDescent="0.25">
      <c r="A63" s="24"/>
      <c r="B63" s="11" t="s">
        <v>75</v>
      </c>
      <c r="C63" s="85"/>
      <c r="D63" s="85"/>
      <c r="E63" s="87"/>
    </row>
    <row r="64" spans="1:5" ht="22.7" customHeight="1" x14ac:dyDescent="0.25">
      <c r="A64" s="24"/>
      <c r="B64" s="11" t="s">
        <v>76</v>
      </c>
      <c r="C64" s="82"/>
      <c r="D64" s="85"/>
      <c r="E64" s="87"/>
    </row>
    <row r="65" spans="1:5" ht="22.7" customHeight="1" x14ac:dyDescent="0.25">
      <c r="A65" s="24"/>
      <c r="B65" s="11" t="s">
        <v>77</v>
      </c>
      <c r="C65" s="25" t="s">
        <v>78</v>
      </c>
      <c r="D65" s="85"/>
      <c r="E65" s="87"/>
    </row>
    <row r="66" spans="1:5" ht="29.45" customHeight="1" x14ac:dyDescent="0.25">
      <c r="A66" s="24"/>
      <c r="B66" s="11" t="s">
        <v>72</v>
      </c>
      <c r="C66" s="29" t="s">
        <v>79</v>
      </c>
      <c r="D66" s="82"/>
      <c r="E66" s="84"/>
    </row>
    <row r="67" spans="1:5" ht="16.5" customHeight="1" x14ac:dyDescent="0.25">
      <c r="A67" s="27">
        <v>31</v>
      </c>
      <c r="B67" s="80" t="s">
        <v>71</v>
      </c>
      <c r="C67" s="74"/>
      <c r="D67" s="74"/>
      <c r="E67" s="75"/>
    </row>
    <row r="68" spans="1:5" ht="17.100000000000001" customHeight="1" x14ac:dyDescent="0.25">
      <c r="A68" s="26">
        <v>31</v>
      </c>
      <c r="B68" s="80" t="s">
        <v>80</v>
      </c>
      <c r="C68" s="74"/>
      <c r="D68" s="74"/>
      <c r="E68" s="75"/>
    </row>
    <row r="69" spans="1:5" ht="15" customHeight="1" x14ac:dyDescent="0.25">
      <c r="A69" s="24"/>
      <c r="B69" s="11" t="s">
        <v>81</v>
      </c>
      <c r="C69" s="40" t="s">
        <v>147</v>
      </c>
      <c r="D69" s="81" t="s">
        <v>46</v>
      </c>
      <c r="E69" s="83">
        <f>D35/F2</f>
        <v>1.4121101336684565</v>
      </c>
    </row>
    <row r="70" spans="1:5" ht="16.5" customHeight="1" x14ac:dyDescent="0.25">
      <c r="A70" s="24"/>
      <c r="B70" s="11" t="s">
        <v>83</v>
      </c>
      <c r="C70" s="11" t="s">
        <v>146</v>
      </c>
      <c r="D70" s="82"/>
      <c r="E70" s="84"/>
    </row>
    <row r="71" spans="1:5" ht="16.5" customHeight="1" x14ac:dyDescent="0.25">
      <c r="A71" s="26">
        <v>32</v>
      </c>
      <c r="B71" s="80" t="s">
        <v>84</v>
      </c>
      <c r="C71" s="74"/>
      <c r="D71" s="74"/>
      <c r="E71" s="75"/>
    </row>
    <row r="72" spans="1:5" ht="22.7" customHeight="1" x14ac:dyDescent="0.25">
      <c r="A72" s="24"/>
      <c r="B72" s="11" t="s">
        <v>85</v>
      </c>
      <c r="C72" s="25" t="s">
        <v>86</v>
      </c>
      <c r="D72" s="81" t="s">
        <v>46</v>
      </c>
      <c r="E72" s="78">
        <f>D32/F2</f>
        <v>23.443534760653492</v>
      </c>
    </row>
    <row r="73" spans="1:5" ht="14.45" customHeight="1" x14ac:dyDescent="0.25">
      <c r="A73" s="24"/>
      <c r="B73" s="11" t="s">
        <v>87</v>
      </c>
      <c r="C73" s="25" t="s">
        <v>86</v>
      </c>
      <c r="D73" s="85"/>
      <c r="E73" s="79"/>
    </row>
    <row r="74" spans="1:5" ht="16.5" customHeight="1" x14ac:dyDescent="0.25">
      <c r="A74" s="24"/>
      <c r="B74" s="11" t="s">
        <v>88</v>
      </c>
      <c r="C74" s="25" t="s">
        <v>86</v>
      </c>
      <c r="D74" s="85"/>
      <c r="E74" s="79"/>
    </row>
    <row r="75" spans="1:5" ht="11.25" customHeight="1" x14ac:dyDescent="0.25">
      <c r="A75" s="24"/>
      <c r="B75" s="11" t="s">
        <v>89</v>
      </c>
      <c r="C75" s="25" t="s">
        <v>86</v>
      </c>
      <c r="D75" s="85"/>
      <c r="E75" s="79"/>
    </row>
    <row r="76" spans="1:5" ht="21.95" customHeight="1" x14ac:dyDescent="0.25">
      <c r="A76" s="24"/>
      <c r="B76" s="11" t="s">
        <v>90</v>
      </c>
      <c r="C76" s="25" t="s">
        <v>86</v>
      </c>
      <c r="D76" s="85"/>
      <c r="E76" s="79"/>
    </row>
    <row r="77" spans="1:5" ht="29.45" customHeight="1" x14ac:dyDescent="0.25">
      <c r="A77" s="24"/>
      <c r="B77" s="11" t="s">
        <v>91</v>
      </c>
      <c r="C77" s="25" t="s">
        <v>86</v>
      </c>
      <c r="D77" s="85"/>
      <c r="E77" s="79"/>
    </row>
    <row r="78" spans="1:5" ht="20.25" customHeight="1" x14ac:dyDescent="0.25">
      <c r="A78" s="24"/>
      <c r="B78" s="11" t="s">
        <v>92</v>
      </c>
      <c r="C78" s="25" t="s">
        <v>86</v>
      </c>
      <c r="D78" s="85"/>
      <c r="E78" s="79"/>
    </row>
    <row r="79" spans="1:5" ht="20.25" customHeight="1" x14ac:dyDescent="0.25">
      <c r="A79" s="24"/>
      <c r="B79" s="24" t="s">
        <v>93</v>
      </c>
      <c r="C79" s="25" t="s">
        <v>86</v>
      </c>
      <c r="D79" s="85"/>
      <c r="E79" s="79"/>
    </row>
    <row r="80" spans="1:5" ht="15" customHeight="1" x14ac:dyDescent="0.25">
      <c r="A80" s="24"/>
      <c r="B80" s="11" t="s">
        <v>94</v>
      </c>
      <c r="C80" s="25" t="s">
        <v>95</v>
      </c>
      <c r="D80" s="82"/>
      <c r="E80" s="86"/>
    </row>
    <row r="81" spans="1:5" ht="12.6" customHeight="1" x14ac:dyDescent="0.25">
      <c r="A81" s="26">
        <v>37</v>
      </c>
      <c r="B81" s="73" t="s">
        <v>133</v>
      </c>
      <c r="C81" s="74"/>
      <c r="D81" s="74"/>
      <c r="E81" s="75"/>
    </row>
    <row r="82" spans="1:5" ht="37.700000000000003" customHeight="1" x14ac:dyDescent="0.25">
      <c r="A82" s="24"/>
      <c r="B82" s="11" t="s">
        <v>134</v>
      </c>
      <c r="C82" s="25" t="s">
        <v>97</v>
      </c>
      <c r="D82" s="76" t="s">
        <v>96</v>
      </c>
      <c r="E82" s="78">
        <f>D34/F2</f>
        <v>0.95422140980235359</v>
      </c>
    </row>
    <row r="83" spans="1:5" ht="23.25" customHeight="1" x14ac:dyDescent="0.25">
      <c r="A83" s="24"/>
      <c r="B83" s="40" t="s">
        <v>134</v>
      </c>
      <c r="C83" s="25" t="s">
        <v>98</v>
      </c>
      <c r="D83" s="77"/>
      <c r="E83" s="79"/>
    </row>
    <row r="84" spans="1:5" ht="9.75" customHeight="1" x14ac:dyDescent="0.25">
      <c r="A84" s="26">
        <v>38</v>
      </c>
      <c r="B84" s="80" t="s">
        <v>99</v>
      </c>
      <c r="C84" s="74"/>
      <c r="D84" s="74"/>
      <c r="E84" s="75"/>
    </row>
    <row r="85" spans="1:5" ht="14.25" customHeight="1" x14ac:dyDescent="0.25">
      <c r="A85" s="24"/>
      <c r="B85" s="11" t="s">
        <v>100</v>
      </c>
      <c r="C85" s="11" t="s">
        <v>101</v>
      </c>
      <c r="D85" s="65">
        <v>0</v>
      </c>
      <c r="E85" s="66"/>
    </row>
    <row r="86" spans="1:5" ht="14.25" customHeight="1" x14ac:dyDescent="0.25">
      <c r="A86" s="24"/>
      <c r="B86" s="11" t="s">
        <v>102</v>
      </c>
      <c r="C86" s="11" t="s">
        <v>101</v>
      </c>
      <c r="D86" s="65">
        <v>0</v>
      </c>
      <c r="E86" s="66"/>
    </row>
    <row r="87" spans="1:5" ht="14.25" customHeight="1" x14ac:dyDescent="0.25">
      <c r="A87" s="24"/>
      <c r="B87" s="11" t="s">
        <v>103</v>
      </c>
      <c r="C87" s="11" t="s">
        <v>101</v>
      </c>
      <c r="D87" s="65">
        <v>0</v>
      </c>
      <c r="E87" s="66"/>
    </row>
    <row r="88" spans="1:5" ht="14.25" customHeight="1" x14ac:dyDescent="0.25">
      <c r="A88" s="54"/>
      <c r="B88" s="11" t="s">
        <v>104</v>
      </c>
      <c r="C88" s="11" t="s">
        <v>7</v>
      </c>
      <c r="D88" s="65">
        <v>0</v>
      </c>
      <c r="E88" s="66"/>
    </row>
    <row r="89" spans="1:5" ht="16.5" customHeight="1" x14ac:dyDescent="0.25">
      <c r="A89" s="67" t="s">
        <v>105</v>
      </c>
      <c r="B89" s="68"/>
      <c r="C89" s="68"/>
      <c r="D89" s="68"/>
      <c r="E89" s="69"/>
    </row>
    <row r="90" spans="1:5" ht="16.5" customHeight="1" x14ac:dyDescent="0.25">
      <c r="A90" s="31">
        <v>1</v>
      </c>
      <c r="B90" s="21" t="s">
        <v>106</v>
      </c>
      <c r="C90" s="21" t="s">
        <v>107</v>
      </c>
      <c r="D90" s="52">
        <v>0</v>
      </c>
      <c r="E90" s="33"/>
    </row>
    <row r="91" spans="1:5" ht="16.5" customHeight="1" x14ac:dyDescent="0.25">
      <c r="A91" s="31">
        <v>2</v>
      </c>
      <c r="B91" s="21" t="s">
        <v>108</v>
      </c>
      <c r="C91" s="21" t="s">
        <v>107</v>
      </c>
      <c r="D91" s="52">
        <v>0</v>
      </c>
      <c r="E91" s="33"/>
    </row>
    <row r="92" spans="1:5" ht="16.5" customHeight="1" x14ac:dyDescent="0.25">
      <c r="A92" s="31">
        <v>3</v>
      </c>
      <c r="B92" s="21" t="s">
        <v>109</v>
      </c>
      <c r="C92" s="21" t="s">
        <v>107</v>
      </c>
      <c r="D92" s="34"/>
      <c r="E92" s="33"/>
    </row>
    <row r="93" spans="1:5" ht="16.5" customHeight="1" x14ac:dyDescent="0.25">
      <c r="A93" s="31">
        <v>4</v>
      </c>
      <c r="B93" s="21" t="s">
        <v>110</v>
      </c>
      <c r="C93" s="21" t="s">
        <v>107</v>
      </c>
      <c r="D93" s="52" t="s">
        <v>111</v>
      </c>
      <c r="E93" s="33"/>
    </row>
    <row r="94" spans="1:5" ht="16.5" customHeight="1" x14ac:dyDescent="0.25">
      <c r="A94" s="31">
        <v>5</v>
      </c>
      <c r="B94" s="21" t="s">
        <v>112</v>
      </c>
      <c r="C94" s="21" t="s">
        <v>107</v>
      </c>
      <c r="D94" s="52" t="s">
        <v>111</v>
      </c>
      <c r="E94" s="33"/>
    </row>
    <row r="95" spans="1:5" ht="16.5" customHeight="1" x14ac:dyDescent="0.25">
      <c r="A95" s="31">
        <v>6</v>
      </c>
      <c r="B95" s="21" t="s">
        <v>113</v>
      </c>
      <c r="C95" s="21" t="s">
        <v>107</v>
      </c>
      <c r="D95" s="34"/>
      <c r="E95" s="33"/>
    </row>
    <row r="96" spans="1:5" ht="16.5" customHeight="1" x14ac:dyDescent="0.25">
      <c r="A96" s="67" t="s">
        <v>114</v>
      </c>
      <c r="B96" s="68"/>
      <c r="C96" s="68"/>
      <c r="D96" s="68"/>
      <c r="E96" s="69"/>
    </row>
    <row r="97" spans="1:6" ht="16.5" customHeight="1" x14ac:dyDescent="0.25">
      <c r="A97" s="31">
        <v>1</v>
      </c>
      <c r="B97" s="21" t="s">
        <v>115</v>
      </c>
      <c r="C97" s="21" t="s">
        <v>116</v>
      </c>
      <c r="D97" s="52">
        <v>0</v>
      </c>
      <c r="E97" s="33"/>
    </row>
    <row r="98" spans="1:6" ht="16.5" customHeight="1" x14ac:dyDescent="0.25">
      <c r="A98" s="31">
        <v>2</v>
      </c>
      <c r="B98" s="21" t="s">
        <v>117</v>
      </c>
      <c r="C98" s="21" t="s">
        <v>116</v>
      </c>
      <c r="D98" s="52">
        <v>0</v>
      </c>
      <c r="E98" s="33"/>
    </row>
    <row r="99" spans="1:6" ht="16.5" customHeight="1" x14ac:dyDescent="0.25">
      <c r="A99" s="31">
        <v>3</v>
      </c>
      <c r="B99" s="21" t="s">
        <v>118</v>
      </c>
      <c r="C99" s="21" t="s">
        <v>116</v>
      </c>
      <c r="D99" s="52">
        <v>0</v>
      </c>
      <c r="E99" s="33"/>
    </row>
    <row r="100" spans="1:6" ht="16.5" customHeight="1" x14ac:dyDescent="0.25">
      <c r="A100" s="31">
        <v>4</v>
      </c>
      <c r="B100" s="21" t="s">
        <v>119</v>
      </c>
      <c r="C100" s="21" t="s">
        <v>107</v>
      </c>
      <c r="D100" s="52">
        <v>0</v>
      </c>
      <c r="E100" s="33"/>
    </row>
    <row r="101" spans="1:6" ht="16.5" customHeight="1" x14ac:dyDescent="0.25">
      <c r="A101" s="70" t="s">
        <v>120</v>
      </c>
      <c r="B101" s="71"/>
      <c r="C101" s="71"/>
      <c r="D101" s="71"/>
      <c r="E101" s="72"/>
    </row>
    <row r="102" spans="1:6" ht="16.5" customHeight="1" x14ac:dyDescent="0.25">
      <c r="A102" s="31">
        <v>1</v>
      </c>
      <c r="B102" s="21" t="s">
        <v>121</v>
      </c>
      <c r="C102" s="21" t="s">
        <v>116</v>
      </c>
      <c r="D102" s="53"/>
      <c r="E102" s="33"/>
    </row>
    <row r="103" spans="1:6" ht="16.5" customHeight="1" x14ac:dyDescent="0.25">
      <c r="A103" s="31">
        <v>2</v>
      </c>
      <c r="B103" s="21" t="s">
        <v>122</v>
      </c>
      <c r="C103" s="21" t="s">
        <v>116</v>
      </c>
      <c r="D103" s="53"/>
      <c r="E103" s="33"/>
    </row>
    <row r="104" spans="1:6" ht="24.75" customHeight="1" x14ac:dyDescent="0.25">
      <c r="A104" s="31">
        <v>3</v>
      </c>
      <c r="B104" s="21" t="s">
        <v>123</v>
      </c>
      <c r="C104" s="21" t="s">
        <v>107</v>
      </c>
      <c r="D104" s="53"/>
      <c r="E104" s="33"/>
    </row>
    <row r="105" spans="1:6" ht="16.5" customHeight="1" x14ac:dyDescent="0.25">
      <c r="A105" s="55"/>
      <c r="B105" s="36"/>
      <c r="C105" s="36"/>
      <c r="D105" s="37"/>
      <c r="E105" s="37"/>
    </row>
    <row r="106" spans="1:6" ht="16.5" customHeight="1" x14ac:dyDescent="0.25">
      <c r="A106" s="61" t="s">
        <v>136</v>
      </c>
      <c r="B106" s="62"/>
      <c r="C106" s="62"/>
      <c r="D106" s="62"/>
      <c r="E106" s="62"/>
      <c r="F106" s="62"/>
    </row>
    <row r="107" spans="1:6" ht="16.5" customHeight="1" x14ac:dyDescent="0.25">
      <c r="A107" s="55"/>
      <c r="B107" s="36"/>
      <c r="C107" s="36"/>
      <c r="D107" s="37"/>
      <c r="E107" s="37"/>
    </row>
    <row r="108" spans="1:6" ht="16.5" customHeight="1" x14ac:dyDescent="0.25">
      <c r="A108" s="61" t="s">
        <v>135</v>
      </c>
      <c r="B108" s="62"/>
      <c r="C108" s="62"/>
      <c r="D108" s="62"/>
      <c r="E108" s="62"/>
      <c r="F108" s="62"/>
    </row>
    <row r="109" spans="1:6" ht="16.5" customHeight="1" x14ac:dyDescent="0.25">
      <c r="A109" s="55"/>
      <c r="B109" s="36"/>
      <c r="C109" s="36"/>
      <c r="D109" s="37"/>
      <c r="E109" s="37"/>
    </row>
    <row r="110" spans="1:6" ht="16.5" customHeight="1" x14ac:dyDescent="0.25">
      <c r="A110" s="55"/>
      <c r="B110" s="36"/>
      <c r="C110" s="36"/>
      <c r="D110" s="37"/>
      <c r="E110" s="37"/>
    </row>
    <row r="111" spans="1:6" ht="16.5" customHeight="1" x14ac:dyDescent="0.25">
      <c r="A111" s="55"/>
      <c r="B111" s="36"/>
      <c r="C111" s="36"/>
      <c r="D111" s="37"/>
      <c r="E111" s="37"/>
    </row>
    <row r="112" spans="1:6" ht="16.5" customHeight="1" x14ac:dyDescent="0.25">
      <c r="A112" s="55"/>
      <c r="B112" s="36"/>
      <c r="C112" s="36"/>
      <c r="D112" s="37"/>
      <c r="E112" s="37"/>
    </row>
    <row r="113" spans="1:5" ht="16.5" customHeight="1" x14ac:dyDescent="0.25">
      <c r="A113" s="55"/>
      <c r="B113" s="36"/>
      <c r="C113" s="36"/>
      <c r="D113" s="37"/>
      <c r="E113" s="37"/>
    </row>
    <row r="114" spans="1:5" ht="16.5" customHeight="1" x14ac:dyDescent="0.25">
      <c r="A114" s="55"/>
      <c r="B114" s="36"/>
      <c r="C114" s="36"/>
      <c r="D114" s="37"/>
      <c r="E114" s="37"/>
    </row>
    <row r="115" spans="1:5" ht="16.5" customHeight="1" x14ac:dyDescent="0.25">
      <c r="A115" s="55"/>
      <c r="B115" s="36"/>
      <c r="C115" s="36"/>
      <c r="D115" s="37"/>
      <c r="E115" s="37"/>
    </row>
    <row r="116" spans="1:5" ht="16.5" customHeight="1" x14ac:dyDescent="0.25">
      <c r="A116" s="55"/>
      <c r="B116" s="36"/>
      <c r="C116" s="36"/>
      <c r="D116" s="37"/>
      <c r="E116" s="37"/>
    </row>
    <row r="117" spans="1:5" ht="16.5" customHeight="1" x14ac:dyDescent="0.25">
      <c r="A117" s="55"/>
      <c r="B117" s="36"/>
      <c r="C117" s="36"/>
      <c r="D117" s="37"/>
      <c r="E117" s="37"/>
    </row>
    <row r="118" spans="1:5" ht="16.5" customHeight="1" x14ac:dyDescent="0.25">
      <c r="A118" s="55"/>
      <c r="B118" s="36"/>
      <c r="C118" s="36"/>
      <c r="D118" s="37"/>
      <c r="E118" s="37"/>
    </row>
    <row r="119" spans="1:5" ht="16.5" customHeight="1" x14ac:dyDescent="0.25">
      <c r="A119" s="55"/>
      <c r="B119" s="36"/>
      <c r="C119" s="36"/>
      <c r="D119" s="37"/>
      <c r="E119" s="37"/>
    </row>
    <row r="120" spans="1:5" ht="16.5" customHeight="1" x14ac:dyDescent="0.25">
      <c r="A120" s="55"/>
      <c r="B120" s="36"/>
      <c r="C120" s="36"/>
      <c r="D120" s="37"/>
      <c r="E120" s="37"/>
    </row>
    <row r="121" spans="1:5" ht="16.5" customHeight="1" x14ac:dyDescent="0.25">
      <c r="A121" s="55"/>
      <c r="B121" s="36"/>
      <c r="C121" s="36"/>
      <c r="D121" s="37"/>
      <c r="E121" s="37"/>
    </row>
    <row r="122" spans="1:5" ht="16.5" customHeight="1" x14ac:dyDescent="0.25">
      <c r="A122" s="55"/>
      <c r="B122" s="36"/>
      <c r="C122" s="36"/>
      <c r="D122" s="37"/>
      <c r="E122" s="37"/>
    </row>
    <row r="123" spans="1:5" ht="16.5" customHeight="1" x14ac:dyDescent="0.25">
      <c r="A123" s="55"/>
      <c r="B123" s="36"/>
      <c r="C123" s="36"/>
      <c r="D123" s="37"/>
      <c r="E123" s="37"/>
    </row>
    <row r="124" spans="1:5" ht="16.5" customHeight="1" x14ac:dyDescent="0.25">
      <c r="A124" s="55"/>
      <c r="B124" s="36"/>
      <c r="C124" s="36"/>
      <c r="D124" s="37"/>
      <c r="E124" s="37"/>
    </row>
    <row r="125" spans="1:5" ht="16.5" customHeight="1" x14ac:dyDescent="0.25">
      <c r="A125" s="55"/>
      <c r="B125" s="36"/>
      <c r="C125" s="36"/>
      <c r="D125" s="37"/>
      <c r="E125" s="37"/>
    </row>
    <row r="126" spans="1:5" ht="16.5" customHeight="1" x14ac:dyDescent="0.25">
      <c r="A126" s="55"/>
      <c r="B126" s="36"/>
      <c r="C126" s="36"/>
      <c r="D126" s="37"/>
      <c r="E126" s="37"/>
    </row>
    <row r="127" spans="1:5" ht="16.5" customHeight="1" x14ac:dyDescent="0.25">
      <c r="A127" s="55"/>
      <c r="B127" s="36"/>
      <c r="C127" s="36"/>
      <c r="D127" s="37"/>
      <c r="E127" s="37"/>
    </row>
    <row r="128" spans="1:5" ht="16.5" customHeight="1" x14ac:dyDescent="0.25">
      <c r="A128" s="55"/>
      <c r="B128" s="36"/>
      <c r="C128" s="36"/>
      <c r="D128" s="37"/>
      <c r="E128" s="37"/>
    </row>
    <row r="129" spans="1:5" ht="16.5" customHeight="1" x14ac:dyDescent="0.25">
      <c r="A129" s="55"/>
      <c r="B129" s="36"/>
      <c r="C129" s="36"/>
      <c r="D129" s="37"/>
      <c r="E129" s="37"/>
    </row>
    <row r="130" spans="1:5" ht="16.5" customHeight="1" x14ac:dyDescent="0.25">
      <c r="A130" s="55"/>
      <c r="B130" s="36"/>
      <c r="C130" s="36"/>
      <c r="D130" s="37"/>
      <c r="E130" s="37"/>
    </row>
    <row r="131" spans="1:5" ht="16.5" customHeight="1" x14ac:dyDescent="0.25">
      <c r="A131" s="55"/>
      <c r="B131" s="36"/>
      <c r="C131" s="36"/>
      <c r="D131" s="37"/>
      <c r="E131" s="37"/>
    </row>
    <row r="132" spans="1:5" ht="16.5" customHeight="1" x14ac:dyDescent="0.25">
      <c r="A132" s="55"/>
      <c r="B132" s="36"/>
      <c r="C132" s="36"/>
      <c r="D132" s="37"/>
      <c r="E132" s="37"/>
    </row>
    <row r="133" spans="1:5" ht="16.5" customHeight="1" x14ac:dyDescent="0.25">
      <c r="A133" s="55"/>
      <c r="B133" s="36"/>
      <c r="C133" s="36"/>
      <c r="D133" s="37"/>
      <c r="E133" s="37"/>
    </row>
    <row r="134" spans="1:5" ht="9.75" customHeight="1" x14ac:dyDescent="0.25"/>
    <row r="135" spans="1:5" x14ac:dyDescent="0.25">
      <c r="E135" s="38"/>
    </row>
  </sheetData>
  <mergeCells count="77">
    <mergeCell ref="B13:C13"/>
    <mergeCell ref="A1:F1"/>
    <mergeCell ref="A3:E3"/>
    <mergeCell ref="B4:C4"/>
    <mergeCell ref="B5:C5"/>
    <mergeCell ref="B6:C6"/>
    <mergeCell ref="A7:E7"/>
    <mergeCell ref="B8:C8"/>
    <mergeCell ref="B9:C9"/>
    <mergeCell ref="B10:C10"/>
    <mergeCell ref="B11:C11"/>
    <mergeCell ref="B12:C12"/>
    <mergeCell ref="A25:C25"/>
    <mergeCell ref="D25:E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E24"/>
    <mergeCell ref="A37:E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A36:C36"/>
    <mergeCell ref="B39:E39"/>
    <mergeCell ref="C40:C45"/>
    <mergeCell ref="D40:D45"/>
    <mergeCell ref="E40:E47"/>
    <mergeCell ref="C46:C47"/>
    <mergeCell ref="D46:D47"/>
    <mergeCell ref="C62:C64"/>
    <mergeCell ref="D62:D66"/>
    <mergeCell ref="E62:E66"/>
    <mergeCell ref="B48:E48"/>
    <mergeCell ref="D49:D51"/>
    <mergeCell ref="E49:E51"/>
    <mergeCell ref="B52:E52"/>
    <mergeCell ref="E53:E55"/>
    <mergeCell ref="B56:E56"/>
    <mergeCell ref="C57:C58"/>
    <mergeCell ref="D57:D58"/>
    <mergeCell ref="E57:E58"/>
    <mergeCell ref="B59:E59"/>
    <mergeCell ref="B61:E61"/>
    <mergeCell ref="D86:E86"/>
    <mergeCell ref="B67:E67"/>
    <mergeCell ref="B68:E68"/>
    <mergeCell ref="D69:D70"/>
    <mergeCell ref="E69:E70"/>
    <mergeCell ref="B71:E71"/>
    <mergeCell ref="D72:D80"/>
    <mergeCell ref="E72:E80"/>
    <mergeCell ref="B81:E81"/>
    <mergeCell ref="D82:D83"/>
    <mergeCell ref="E82:E83"/>
    <mergeCell ref="B84:E84"/>
    <mergeCell ref="D85:E85"/>
    <mergeCell ref="A108:F108"/>
    <mergeCell ref="D87:E87"/>
    <mergeCell ref="D88:E88"/>
    <mergeCell ref="A89:E89"/>
    <mergeCell ref="A96:E96"/>
    <mergeCell ref="A101:E101"/>
    <mergeCell ref="A106:F106"/>
  </mergeCells>
  <pageMargins left="0.7" right="0.7" top="0.75" bottom="0.75" header="0.3" footer="0.3"/>
  <pageSetup paperSize="9" scale="79" orientation="portrait" r:id="rId1"/>
  <rowBreaks count="2" manualBreakCount="2">
    <brk id="97" max="4" man="1"/>
    <brk id="106" max="4" man="1"/>
  </rowBreaks>
  <colBreaks count="1" manualBreakCount="1">
    <brk id="5" max="1048575" man="1"/>
  </col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7BDE8-7581-4F15-AD63-F5929253A97D}">
  <sheetPr>
    <tabColor rgb="FF00B050"/>
  </sheetPr>
  <dimension ref="A1:I135"/>
  <sheetViews>
    <sheetView zoomScale="110" zoomScaleNormal="110" workbookViewId="0">
      <selection activeCell="R9" sqref="R9"/>
    </sheetView>
  </sheetViews>
  <sheetFormatPr defaultRowHeight="12.75" x14ac:dyDescent="0.25"/>
  <cols>
    <col min="1" max="1" width="6.42578125" style="1" customWidth="1"/>
    <col min="2" max="2" width="46.7109375" style="1" customWidth="1"/>
    <col min="3" max="3" width="22.7109375" style="1" customWidth="1"/>
    <col min="4" max="4" width="19.42578125" style="1" customWidth="1"/>
    <col min="5" max="5" width="14.7109375" style="1" customWidth="1"/>
    <col min="6" max="6" width="12.28515625" style="6" customWidth="1"/>
    <col min="7" max="7" width="11.5703125" style="1" customWidth="1"/>
    <col min="8" max="8" width="8.7109375" style="1" bestFit="1" customWidth="1"/>
    <col min="9" max="16384" width="9.140625" style="1"/>
  </cols>
  <sheetData>
    <row r="1" spans="1:6" ht="29.25" customHeight="1" x14ac:dyDescent="0.25">
      <c r="A1" s="61" t="s">
        <v>124</v>
      </c>
      <c r="B1" s="107"/>
      <c r="C1" s="107"/>
      <c r="D1" s="107"/>
      <c r="E1" s="107"/>
      <c r="F1" s="107"/>
    </row>
    <row r="2" spans="1:6" x14ac:dyDescent="0.25">
      <c r="A2" s="51"/>
      <c r="B2" s="3" t="s">
        <v>175</v>
      </c>
      <c r="C2" s="55"/>
      <c r="D2" s="55"/>
      <c r="E2" s="55"/>
      <c r="F2" s="5">
        <v>944.4</v>
      </c>
    </row>
    <row r="3" spans="1:6" ht="12" customHeight="1" x14ac:dyDescent="0.25">
      <c r="A3" s="95" t="s">
        <v>0</v>
      </c>
      <c r="B3" s="96"/>
      <c r="C3" s="96"/>
      <c r="D3" s="96"/>
      <c r="E3" s="97"/>
    </row>
    <row r="4" spans="1:6" ht="12.6" customHeight="1" x14ac:dyDescent="0.25">
      <c r="A4" s="7">
        <v>1</v>
      </c>
      <c r="B4" s="100" t="s">
        <v>1</v>
      </c>
      <c r="C4" s="101"/>
      <c r="D4" s="8" t="s">
        <v>127</v>
      </c>
      <c r="E4" s="9"/>
    </row>
    <row r="5" spans="1:6" ht="11.25" customHeight="1" x14ac:dyDescent="0.25">
      <c r="A5" s="7">
        <v>2</v>
      </c>
      <c r="B5" s="100" t="s">
        <v>3</v>
      </c>
      <c r="C5" s="101"/>
      <c r="D5" s="8" t="s">
        <v>126</v>
      </c>
      <c r="E5" s="39" t="s">
        <v>129</v>
      </c>
    </row>
    <row r="6" spans="1:6" ht="9.75" customHeight="1" x14ac:dyDescent="0.25">
      <c r="A6" s="7">
        <v>3</v>
      </c>
      <c r="B6" s="100" t="s">
        <v>4</v>
      </c>
      <c r="C6" s="101"/>
      <c r="D6" s="8" t="s">
        <v>128</v>
      </c>
      <c r="E6" s="9" t="s">
        <v>2</v>
      </c>
    </row>
    <row r="7" spans="1:6" ht="19.5" customHeight="1" x14ac:dyDescent="0.25">
      <c r="A7" s="95" t="s">
        <v>5</v>
      </c>
      <c r="B7" s="96"/>
      <c r="C7" s="96"/>
      <c r="D7" s="96"/>
      <c r="E7" s="97"/>
    </row>
    <row r="8" spans="1:6" ht="9.75" customHeight="1" x14ac:dyDescent="0.25">
      <c r="A8" s="7">
        <v>4</v>
      </c>
      <c r="B8" s="100" t="s">
        <v>6</v>
      </c>
      <c r="C8" s="101"/>
      <c r="D8" s="10">
        <v>0</v>
      </c>
      <c r="E8" s="11" t="s">
        <v>7</v>
      </c>
    </row>
    <row r="9" spans="1:6" ht="9.75" customHeight="1" x14ac:dyDescent="0.25">
      <c r="A9" s="7">
        <v>5</v>
      </c>
      <c r="B9" s="100" t="s">
        <v>8</v>
      </c>
      <c r="C9" s="101"/>
      <c r="D9" s="10">
        <v>0</v>
      </c>
      <c r="E9" s="12" t="s">
        <v>9</v>
      </c>
    </row>
    <row r="10" spans="1:6" ht="9.75" customHeight="1" x14ac:dyDescent="0.25">
      <c r="A10" s="7">
        <v>6</v>
      </c>
      <c r="B10" s="100" t="s">
        <v>10</v>
      </c>
      <c r="C10" s="101"/>
      <c r="D10" s="13">
        <v>6773.17</v>
      </c>
      <c r="E10" s="12" t="s">
        <v>9</v>
      </c>
    </row>
    <row r="11" spans="1:6" ht="9.75" customHeight="1" x14ac:dyDescent="0.25">
      <c r="A11" s="14">
        <v>7</v>
      </c>
      <c r="B11" s="92" t="s">
        <v>11</v>
      </c>
      <c r="C11" s="94"/>
      <c r="D11" s="15">
        <v>122507.64</v>
      </c>
      <c r="E11" s="9" t="s">
        <v>12</v>
      </c>
    </row>
    <row r="12" spans="1:6" ht="9.75" customHeight="1" x14ac:dyDescent="0.25">
      <c r="A12" s="7">
        <v>9</v>
      </c>
      <c r="B12" s="100" t="s">
        <v>132</v>
      </c>
      <c r="C12" s="101"/>
      <c r="D12" s="16">
        <f>D11-D13</f>
        <v>105356.5704</v>
      </c>
      <c r="E12" s="12" t="s">
        <v>9</v>
      </c>
    </row>
    <row r="13" spans="1:6" ht="9.75" customHeight="1" x14ac:dyDescent="0.25">
      <c r="A13" s="7">
        <v>10</v>
      </c>
      <c r="B13" s="100" t="s">
        <v>13</v>
      </c>
      <c r="C13" s="101"/>
      <c r="D13" s="16">
        <f>D11*14%</f>
        <v>17151.069600000003</v>
      </c>
      <c r="E13" s="12" t="s">
        <v>9</v>
      </c>
    </row>
    <row r="14" spans="1:6" ht="9.75" customHeight="1" x14ac:dyDescent="0.25">
      <c r="A14" s="14">
        <v>11</v>
      </c>
      <c r="B14" s="92" t="s">
        <v>14</v>
      </c>
      <c r="C14" s="94"/>
      <c r="D14" s="15">
        <v>122821.63</v>
      </c>
      <c r="E14" s="9" t="s">
        <v>12</v>
      </c>
    </row>
    <row r="15" spans="1:6" ht="9.75" customHeight="1" x14ac:dyDescent="0.25">
      <c r="A15" s="7">
        <v>12</v>
      </c>
      <c r="B15" s="100" t="s">
        <v>15</v>
      </c>
      <c r="C15" s="101"/>
      <c r="D15" s="17">
        <f>D14</f>
        <v>122821.63</v>
      </c>
      <c r="E15" s="12" t="s">
        <v>9</v>
      </c>
    </row>
    <row r="16" spans="1:6" ht="9.75" customHeight="1" x14ac:dyDescent="0.25">
      <c r="A16" s="7">
        <v>13</v>
      </c>
      <c r="B16" s="100" t="s">
        <v>16</v>
      </c>
      <c r="C16" s="101"/>
      <c r="D16" s="10">
        <v>0</v>
      </c>
      <c r="E16" s="12" t="s">
        <v>9</v>
      </c>
    </row>
    <row r="17" spans="1:9" ht="9.75" customHeight="1" x14ac:dyDescent="0.25">
      <c r="A17" s="7">
        <v>14</v>
      </c>
      <c r="B17" s="100" t="s">
        <v>17</v>
      </c>
      <c r="C17" s="101"/>
      <c r="D17" s="10">
        <v>0</v>
      </c>
      <c r="E17" s="12" t="s">
        <v>9</v>
      </c>
    </row>
    <row r="18" spans="1:9" ht="9.75" customHeight="1" x14ac:dyDescent="0.25">
      <c r="A18" s="7">
        <v>15</v>
      </c>
      <c r="B18" s="100" t="s">
        <v>18</v>
      </c>
      <c r="C18" s="101"/>
      <c r="D18" s="10">
        <v>0</v>
      </c>
      <c r="E18" s="12" t="s">
        <v>9</v>
      </c>
    </row>
    <row r="19" spans="1:9" ht="9.75" customHeight="1" x14ac:dyDescent="0.25">
      <c r="A19" s="7">
        <v>16</v>
      </c>
      <c r="B19" s="100" t="s">
        <v>19</v>
      </c>
      <c r="C19" s="101"/>
      <c r="D19" s="10">
        <v>0</v>
      </c>
      <c r="E19" s="12" t="s">
        <v>9</v>
      </c>
    </row>
    <row r="20" spans="1:9" ht="9.75" customHeight="1" x14ac:dyDescent="0.25">
      <c r="A20" s="14">
        <v>17</v>
      </c>
      <c r="B20" s="92" t="s">
        <v>20</v>
      </c>
      <c r="C20" s="94"/>
      <c r="D20" s="18">
        <f>D10+D11-D15</f>
        <v>6459.179999999993</v>
      </c>
      <c r="E20" s="9" t="s">
        <v>12</v>
      </c>
    </row>
    <row r="21" spans="1:9" ht="9.75" customHeight="1" x14ac:dyDescent="0.25">
      <c r="A21" s="7">
        <v>18</v>
      </c>
      <c r="B21" s="100" t="s">
        <v>21</v>
      </c>
      <c r="C21" s="101"/>
      <c r="D21" s="12" t="s">
        <v>22</v>
      </c>
      <c r="E21" s="12" t="s">
        <v>9</v>
      </c>
    </row>
    <row r="22" spans="1:9" ht="9.75" customHeight="1" x14ac:dyDescent="0.25">
      <c r="A22" s="7">
        <v>19</v>
      </c>
      <c r="B22" s="100" t="s">
        <v>23</v>
      </c>
      <c r="C22" s="101"/>
      <c r="D22" s="12" t="s">
        <v>22</v>
      </c>
      <c r="E22" s="12" t="s">
        <v>9</v>
      </c>
    </row>
    <row r="23" spans="1:9" ht="13.7" customHeight="1" x14ac:dyDescent="0.25">
      <c r="A23" s="7">
        <v>20</v>
      </c>
      <c r="B23" s="100" t="s">
        <v>24</v>
      </c>
      <c r="C23" s="101"/>
      <c r="D23" s="17">
        <f>D20</f>
        <v>6459.179999999993</v>
      </c>
      <c r="E23" s="12" t="s">
        <v>9</v>
      </c>
      <c r="H23" s="6"/>
    </row>
    <row r="24" spans="1:9" ht="12" customHeight="1" x14ac:dyDescent="0.25">
      <c r="A24" s="95" t="s">
        <v>25</v>
      </c>
      <c r="B24" s="96"/>
      <c r="C24" s="96"/>
      <c r="D24" s="96"/>
      <c r="E24" s="97"/>
      <c r="I24" s="1" t="s">
        <v>145</v>
      </c>
    </row>
    <row r="25" spans="1:9" ht="19.5" customHeight="1" x14ac:dyDescent="0.25">
      <c r="A25" s="90" t="s">
        <v>26</v>
      </c>
      <c r="B25" s="102"/>
      <c r="C25" s="91"/>
      <c r="D25" s="103" t="s">
        <v>27</v>
      </c>
      <c r="E25" s="104"/>
    </row>
    <row r="26" spans="1:9" ht="21.75" customHeight="1" x14ac:dyDescent="0.25">
      <c r="A26" s="19">
        <v>21</v>
      </c>
      <c r="B26" s="90" t="s">
        <v>28</v>
      </c>
      <c r="C26" s="98"/>
      <c r="D26" s="20">
        <f>D12*46.2%+7200.13</f>
        <v>55874.8655248</v>
      </c>
      <c r="E26" s="21" t="s">
        <v>29</v>
      </c>
    </row>
    <row r="27" spans="1:9" ht="15.75" customHeight="1" x14ac:dyDescent="0.25">
      <c r="A27" s="19">
        <v>22</v>
      </c>
      <c r="B27" s="90" t="s">
        <v>130</v>
      </c>
      <c r="C27" s="91"/>
      <c r="D27" s="15">
        <f>D13</f>
        <v>17151.069600000003</v>
      </c>
      <c r="E27" s="21" t="s">
        <v>29</v>
      </c>
    </row>
    <row r="28" spans="1:9" ht="12" customHeight="1" x14ac:dyDescent="0.25">
      <c r="A28" s="19">
        <v>23</v>
      </c>
      <c r="B28" s="90" t="s">
        <v>30</v>
      </c>
      <c r="C28" s="91"/>
      <c r="D28" s="16">
        <f>D27*34%</f>
        <v>5831.3636640000013</v>
      </c>
      <c r="E28" s="21" t="s">
        <v>29</v>
      </c>
      <c r="H28" s="1" t="s">
        <v>155</v>
      </c>
    </row>
    <row r="29" spans="1:9" ht="12" customHeight="1" x14ac:dyDescent="0.25">
      <c r="A29" s="19">
        <v>24</v>
      </c>
      <c r="B29" s="90" t="s">
        <v>31</v>
      </c>
      <c r="C29" s="91"/>
      <c r="D29" s="16">
        <f>D27*33%</f>
        <v>5659.8529680000011</v>
      </c>
      <c r="E29" s="21" t="s">
        <v>29</v>
      </c>
    </row>
    <row r="30" spans="1:9" ht="13.35" customHeight="1" x14ac:dyDescent="0.25">
      <c r="A30" s="19">
        <v>25</v>
      </c>
      <c r="B30" s="90" t="s">
        <v>32</v>
      </c>
      <c r="C30" s="91"/>
      <c r="D30" s="16">
        <f>D27*33%</f>
        <v>5659.8529680000011</v>
      </c>
      <c r="E30" s="21" t="s">
        <v>29</v>
      </c>
    </row>
    <row r="31" spans="1:9" ht="19.5" customHeight="1" x14ac:dyDescent="0.25">
      <c r="A31" s="19">
        <v>26</v>
      </c>
      <c r="B31" s="99" t="s">
        <v>33</v>
      </c>
      <c r="C31" s="98"/>
      <c r="D31" s="16">
        <f>D12*14%</f>
        <v>14749.919856</v>
      </c>
      <c r="E31" s="21" t="s">
        <v>29</v>
      </c>
    </row>
    <row r="32" spans="1:9" ht="14.45" customHeight="1" x14ac:dyDescent="0.25">
      <c r="A32" s="19">
        <v>27</v>
      </c>
      <c r="B32" s="90" t="s">
        <v>34</v>
      </c>
      <c r="C32" s="91"/>
      <c r="D32" s="16">
        <f>D12*21%</f>
        <v>22124.879783999997</v>
      </c>
      <c r="E32" s="21" t="s">
        <v>29</v>
      </c>
    </row>
    <row r="33" spans="1:8" ht="17.850000000000001" customHeight="1" x14ac:dyDescent="0.25">
      <c r="A33" s="19">
        <v>28</v>
      </c>
      <c r="B33" s="90" t="s">
        <v>35</v>
      </c>
      <c r="C33" s="91"/>
      <c r="D33" s="16">
        <f>D12*10%</f>
        <v>10535.65704</v>
      </c>
      <c r="E33" s="21" t="s">
        <v>29</v>
      </c>
      <c r="H33" s="1" t="s">
        <v>155</v>
      </c>
    </row>
    <row r="34" spans="1:8" ht="15.75" customHeight="1" x14ac:dyDescent="0.25">
      <c r="A34" s="19">
        <v>31</v>
      </c>
      <c r="B34" s="90" t="s">
        <v>131</v>
      </c>
      <c r="C34" s="91"/>
      <c r="D34" s="16">
        <v>835.23</v>
      </c>
      <c r="E34" s="21" t="s">
        <v>29</v>
      </c>
    </row>
    <row r="35" spans="1:8" ht="15.75" customHeight="1" x14ac:dyDescent="0.25">
      <c r="A35" s="19">
        <v>32</v>
      </c>
      <c r="B35" s="90" t="s">
        <v>36</v>
      </c>
      <c r="C35" s="91"/>
      <c r="D35" s="16">
        <v>1236.02</v>
      </c>
      <c r="E35" s="21" t="s">
        <v>29</v>
      </c>
    </row>
    <row r="36" spans="1:8" ht="15" customHeight="1" x14ac:dyDescent="0.25">
      <c r="A36" s="92" t="s">
        <v>37</v>
      </c>
      <c r="B36" s="93"/>
      <c r="C36" s="94"/>
      <c r="D36" s="22">
        <f>D35+D34+D33+D32+D31+D27+D26</f>
        <v>122507.64180479999</v>
      </c>
      <c r="E36" s="23" t="s">
        <v>29</v>
      </c>
      <c r="G36" s="6"/>
    </row>
    <row r="37" spans="1:8" ht="17.100000000000001" customHeight="1" x14ac:dyDescent="0.25">
      <c r="A37" s="95" t="s">
        <v>38</v>
      </c>
      <c r="B37" s="96"/>
      <c r="C37" s="96"/>
      <c r="D37" s="96"/>
      <c r="E37" s="97"/>
    </row>
    <row r="38" spans="1:8" ht="39.75" customHeight="1" x14ac:dyDescent="0.25">
      <c r="A38" s="24"/>
      <c r="B38" s="25" t="s">
        <v>39</v>
      </c>
      <c r="C38" s="25" t="s">
        <v>40</v>
      </c>
      <c r="D38" s="25" t="s">
        <v>41</v>
      </c>
      <c r="E38" s="24" t="s">
        <v>42</v>
      </c>
    </row>
    <row r="39" spans="1:8" ht="22.7" customHeight="1" x14ac:dyDescent="0.25">
      <c r="A39" s="26">
        <v>25</v>
      </c>
      <c r="B39" s="80" t="s">
        <v>43</v>
      </c>
      <c r="C39" s="74"/>
      <c r="D39" s="74"/>
      <c r="E39" s="75"/>
    </row>
    <row r="40" spans="1:8" ht="41.1" customHeight="1" x14ac:dyDescent="0.25">
      <c r="A40" s="24"/>
      <c r="B40" s="11" t="s">
        <v>44</v>
      </c>
      <c r="C40" s="81" t="s">
        <v>45</v>
      </c>
      <c r="D40" s="81" t="s">
        <v>46</v>
      </c>
      <c r="E40" s="83">
        <f>D26/F2</f>
        <v>59.164406527742486</v>
      </c>
    </row>
    <row r="41" spans="1:8" ht="34.700000000000003" customHeight="1" x14ac:dyDescent="0.25">
      <c r="A41" s="24"/>
      <c r="B41" s="11" t="s">
        <v>47</v>
      </c>
      <c r="C41" s="85"/>
      <c r="D41" s="85"/>
      <c r="E41" s="87"/>
    </row>
    <row r="42" spans="1:8" ht="19.5" customHeight="1" x14ac:dyDescent="0.25">
      <c r="A42" s="24"/>
      <c r="B42" s="24" t="s">
        <v>48</v>
      </c>
      <c r="C42" s="85"/>
      <c r="D42" s="85"/>
      <c r="E42" s="87"/>
    </row>
    <row r="43" spans="1:8" ht="37.700000000000003" customHeight="1" x14ac:dyDescent="0.25">
      <c r="A43" s="24"/>
      <c r="B43" s="11" t="s">
        <v>49</v>
      </c>
      <c r="C43" s="85"/>
      <c r="D43" s="85"/>
      <c r="E43" s="87"/>
    </row>
    <row r="44" spans="1:8" ht="27.75" customHeight="1" x14ac:dyDescent="0.25">
      <c r="A44" s="24"/>
      <c r="B44" s="24" t="s">
        <v>50</v>
      </c>
      <c r="C44" s="85"/>
      <c r="D44" s="85"/>
      <c r="E44" s="87"/>
    </row>
    <row r="45" spans="1:8" ht="20.25" customHeight="1" x14ac:dyDescent="0.25">
      <c r="A45" s="24"/>
      <c r="B45" s="24" t="s">
        <v>51</v>
      </c>
      <c r="C45" s="85"/>
      <c r="D45" s="85"/>
      <c r="E45" s="87"/>
    </row>
    <row r="46" spans="1:8" ht="25.35" customHeight="1" x14ac:dyDescent="0.25">
      <c r="A46" s="24"/>
      <c r="B46" s="11" t="s">
        <v>52</v>
      </c>
      <c r="C46" s="88"/>
      <c r="D46" s="88"/>
      <c r="E46" s="87"/>
    </row>
    <row r="47" spans="1:8" ht="26.45" customHeight="1" x14ac:dyDescent="0.25">
      <c r="A47" s="24"/>
      <c r="B47" s="11" t="s">
        <v>53</v>
      </c>
      <c r="C47" s="89"/>
      <c r="D47" s="89"/>
      <c r="E47" s="84"/>
    </row>
    <row r="48" spans="1:8" ht="18.2" customHeight="1" x14ac:dyDescent="0.25">
      <c r="A48" s="26">
        <v>26</v>
      </c>
      <c r="B48" s="80" t="s">
        <v>54</v>
      </c>
      <c r="C48" s="74"/>
      <c r="D48" s="74"/>
      <c r="E48" s="75"/>
    </row>
    <row r="49" spans="1:5" ht="19.5" customHeight="1" x14ac:dyDescent="0.25">
      <c r="A49" s="24"/>
      <c r="B49" s="24" t="s">
        <v>55</v>
      </c>
      <c r="C49" s="11" t="s">
        <v>45</v>
      </c>
      <c r="D49" s="81" t="s">
        <v>46</v>
      </c>
      <c r="E49" s="83">
        <f>D27/F2</f>
        <v>18.160810673443461</v>
      </c>
    </row>
    <row r="50" spans="1:5" ht="30.75" customHeight="1" x14ac:dyDescent="0.25">
      <c r="A50" s="24"/>
      <c r="B50" s="11" t="s">
        <v>56</v>
      </c>
      <c r="C50" s="11" t="s">
        <v>57</v>
      </c>
      <c r="D50" s="85"/>
      <c r="E50" s="87"/>
    </row>
    <row r="51" spans="1:5" ht="17.100000000000001" customHeight="1" x14ac:dyDescent="0.25">
      <c r="A51" s="24"/>
      <c r="B51" s="11" t="s">
        <v>58</v>
      </c>
      <c r="C51" s="11" t="s">
        <v>45</v>
      </c>
      <c r="D51" s="82"/>
      <c r="E51" s="84"/>
    </row>
    <row r="52" spans="1:5" ht="14.45" customHeight="1" x14ac:dyDescent="0.25">
      <c r="A52" s="26">
        <v>27</v>
      </c>
      <c r="B52" s="80" t="s">
        <v>59</v>
      </c>
      <c r="C52" s="74"/>
      <c r="D52" s="74"/>
      <c r="E52" s="75"/>
    </row>
    <row r="53" spans="1:5" ht="20.25" customHeight="1" x14ac:dyDescent="0.25">
      <c r="A53" s="24"/>
      <c r="B53" s="11" t="s">
        <v>60</v>
      </c>
      <c r="C53" s="11" t="s">
        <v>61</v>
      </c>
      <c r="D53" s="11" t="s">
        <v>46</v>
      </c>
      <c r="E53" s="83">
        <f>D28/F2</f>
        <v>6.1746756289707765</v>
      </c>
    </row>
    <row r="54" spans="1:5" ht="20.25" customHeight="1" x14ac:dyDescent="0.25">
      <c r="A54" s="24"/>
      <c r="B54" s="11" t="s">
        <v>62</v>
      </c>
      <c r="C54" s="11" t="s">
        <v>61</v>
      </c>
      <c r="D54" s="11" t="s">
        <v>46</v>
      </c>
      <c r="E54" s="87"/>
    </row>
    <row r="55" spans="1:5" ht="20.25" customHeight="1" x14ac:dyDescent="0.25">
      <c r="A55" s="24"/>
      <c r="B55" s="24" t="s">
        <v>63</v>
      </c>
      <c r="C55" s="11" t="s">
        <v>61</v>
      </c>
      <c r="D55" s="11" t="s">
        <v>46</v>
      </c>
      <c r="E55" s="84"/>
    </row>
    <row r="56" spans="1:5" ht="13.35" customHeight="1" x14ac:dyDescent="0.25">
      <c r="A56" s="26">
        <v>28</v>
      </c>
      <c r="B56" s="80" t="s">
        <v>64</v>
      </c>
      <c r="C56" s="74"/>
      <c r="D56" s="74"/>
      <c r="E56" s="75"/>
    </row>
    <row r="57" spans="1:5" ht="21.6" customHeight="1" x14ac:dyDescent="0.25">
      <c r="A57" s="24"/>
      <c r="B57" s="11" t="s">
        <v>65</v>
      </c>
      <c r="C57" s="81" t="s">
        <v>66</v>
      </c>
      <c r="D57" s="81" t="s">
        <v>46</v>
      </c>
      <c r="E57" s="83">
        <f>D29/F2</f>
        <v>5.9930675222363421</v>
      </c>
    </row>
    <row r="58" spans="1:5" ht="21.6" customHeight="1" x14ac:dyDescent="0.25">
      <c r="A58" s="24"/>
      <c r="B58" s="11" t="s">
        <v>67</v>
      </c>
      <c r="C58" s="82"/>
      <c r="D58" s="82"/>
      <c r="E58" s="84"/>
    </row>
    <row r="59" spans="1:5" ht="15" customHeight="1" x14ac:dyDescent="0.25">
      <c r="A59" s="27">
        <v>29</v>
      </c>
      <c r="B59" s="80" t="s">
        <v>68</v>
      </c>
      <c r="C59" s="74"/>
      <c r="D59" s="74"/>
      <c r="E59" s="75"/>
    </row>
    <row r="60" spans="1:5" ht="36.6" customHeight="1" x14ac:dyDescent="0.25">
      <c r="A60" s="24"/>
      <c r="B60" s="11" t="s">
        <v>69</v>
      </c>
      <c r="C60" s="11" t="s">
        <v>70</v>
      </c>
      <c r="D60" s="11" t="s">
        <v>46</v>
      </c>
      <c r="E60" s="28">
        <f>D30/F2</f>
        <v>5.9930675222363421</v>
      </c>
    </row>
    <row r="61" spans="1:5" ht="16.5" customHeight="1" x14ac:dyDescent="0.25">
      <c r="A61" s="27">
        <v>30</v>
      </c>
      <c r="B61" s="80" t="s">
        <v>71</v>
      </c>
      <c r="C61" s="74"/>
      <c r="D61" s="74"/>
      <c r="E61" s="75"/>
    </row>
    <row r="62" spans="1:5" ht="30.75" customHeight="1" x14ac:dyDescent="0.25">
      <c r="A62" s="24"/>
      <c r="B62" s="11" t="s">
        <v>72</v>
      </c>
      <c r="C62" s="81" t="s">
        <v>73</v>
      </c>
      <c r="D62" s="81" t="s">
        <v>74</v>
      </c>
      <c r="E62" s="83">
        <f>D31/F2</f>
        <v>15.618297179161374</v>
      </c>
    </row>
    <row r="63" spans="1:5" ht="22.7" customHeight="1" x14ac:dyDescent="0.25">
      <c r="A63" s="24"/>
      <c r="B63" s="11" t="s">
        <v>75</v>
      </c>
      <c r="C63" s="85"/>
      <c r="D63" s="85"/>
      <c r="E63" s="87"/>
    </row>
    <row r="64" spans="1:5" ht="22.7" customHeight="1" x14ac:dyDescent="0.25">
      <c r="A64" s="24"/>
      <c r="B64" s="11" t="s">
        <v>76</v>
      </c>
      <c r="C64" s="82"/>
      <c r="D64" s="85"/>
      <c r="E64" s="87"/>
    </row>
    <row r="65" spans="1:5" ht="22.7" customHeight="1" x14ac:dyDescent="0.25">
      <c r="A65" s="24"/>
      <c r="B65" s="11" t="s">
        <v>77</v>
      </c>
      <c r="C65" s="25" t="s">
        <v>78</v>
      </c>
      <c r="D65" s="85"/>
      <c r="E65" s="87"/>
    </row>
    <row r="66" spans="1:5" ht="29.45" customHeight="1" x14ac:dyDescent="0.25">
      <c r="A66" s="24"/>
      <c r="B66" s="11" t="s">
        <v>72</v>
      </c>
      <c r="C66" s="29" t="s">
        <v>79</v>
      </c>
      <c r="D66" s="82"/>
      <c r="E66" s="84"/>
    </row>
    <row r="67" spans="1:5" ht="16.5" customHeight="1" x14ac:dyDescent="0.25">
      <c r="A67" s="27">
        <v>31</v>
      </c>
      <c r="B67" s="80" t="s">
        <v>71</v>
      </c>
      <c r="C67" s="74"/>
      <c r="D67" s="74"/>
      <c r="E67" s="75"/>
    </row>
    <row r="68" spans="1:5" ht="17.100000000000001" customHeight="1" x14ac:dyDescent="0.25">
      <c r="A68" s="26">
        <v>31</v>
      </c>
      <c r="B68" s="80" t="s">
        <v>80</v>
      </c>
      <c r="C68" s="74"/>
      <c r="D68" s="74"/>
      <c r="E68" s="75"/>
    </row>
    <row r="69" spans="1:5" ht="15" customHeight="1" x14ac:dyDescent="0.25">
      <c r="A69" s="24"/>
      <c r="B69" s="11" t="s">
        <v>81</v>
      </c>
      <c r="C69" s="40" t="s">
        <v>147</v>
      </c>
      <c r="D69" s="81" t="s">
        <v>46</v>
      </c>
      <c r="E69" s="83">
        <f>D35/F2</f>
        <v>1.3087886488775942</v>
      </c>
    </row>
    <row r="70" spans="1:5" ht="16.5" customHeight="1" x14ac:dyDescent="0.25">
      <c r="A70" s="24"/>
      <c r="B70" s="11" t="s">
        <v>83</v>
      </c>
      <c r="C70" s="11" t="s">
        <v>146</v>
      </c>
      <c r="D70" s="82"/>
      <c r="E70" s="84"/>
    </row>
    <row r="71" spans="1:5" ht="16.5" customHeight="1" x14ac:dyDescent="0.25">
      <c r="A71" s="26">
        <v>32</v>
      </c>
      <c r="B71" s="80" t="s">
        <v>84</v>
      </c>
      <c r="C71" s="74"/>
      <c r="D71" s="74"/>
      <c r="E71" s="75"/>
    </row>
    <row r="72" spans="1:5" ht="22.7" customHeight="1" x14ac:dyDescent="0.25">
      <c r="A72" s="24"/>
      <c r="B72" s="11" t="s">
        <v>85</v>
      </c>
      <c r="C72" s="25" t="s">
        <v>86</v>
      </c>
      <c r="D72" s="81" t="s">
        <v>46</v>
      </c>
      <c r="E72" s="78">
        <f>D32/F2</f>
        <v>23.427445768742057</v>
      </c>
    </row>
    <row r="73" spans="1:5" ht="14.45" customHeight="1" x14ac:dyDescent="0.25">
      <c r="A73" s="24"/>
      <c r="B73" s="11" t="s">
        <v>87</v>
      </c>
      <c r="C73" s="25" t="s">
        <v>86</v>
      </c>
      <c r="D73" s="85"/>
      <c r="E73" s="79"/>
    </row>
    <row r="74" spans="1:5" ht="16.5" customHeight="1" x14ac:dyDescent="0.25">
      <c r="A74" s="24"/>
      <c r="B74" s="11" t="s">
        <v>88</v>
      </c>
      <c r="C74" s="25" t="s">
        <v>86</v>
      </c>
      <c r="D74" s="85"/>
      <c r="E74" s="79"/>
    </row>
    <row r="75" spans="1:5" ht="11.25" customHeight="1" x14ac:dyDescent="0.25">
      <c r="A75" s="24"/>
      <c r="B75" s="11" t="s">
        <v>89</v>
      </c>
      <c r="C75" s="25" t="s">
        <v>86</v>
      </c>
      <c r="D75" s="85"/>
      <c r="E75" s="79"/>
    </row>
    <row r="76" spans="1:5" ht="21.95" customHeight="1" x14ac:dyDescent="0.25">
      <c r="A76" s="24"/>
      <c r="B76" s="11" t="s">
        <v>90</v>
      </c>
      <c r="C76" s="25" t="s">
        <v>86</v>
      </c>
      <c r="D76" s="85"/>
      <c r="E76" s="79"/>
    </row>
    <row r="77" spans="1:5" ht="29.45" customHeight="1" x14ac:dyDescent="0.25">
      <c r="A77" s="24"/>
      <c r="B77" s="11" t="s">
        <v>91</v>
      </c>
      <c r="C77" s="25" t="s">
        <v>86</v>
      </c>
      <c r="D77" s="85"/>
      <c r="E77" s="79"/>
    </row>
    <row r="78" spans="1:5" ht="20.25" customHeight="1" x14ac:dyDescent="0.25">
      <c r="A78" s="24"/>
      <c r="B78" s="11" t="s">
        <v>92</v>
      </c>
      <c r="C78" s="25" t="s">
        <v>86</v>
      </c>
      <c r="D78" s="85"/>
      <c r="E78" s="79"/>
    </row>
    <row r="79" spans="1:5" ht="20.25" customHeight="1" x14ac:dyDescent="0.25">
      <c r="A79" s="24"/>
      <c r="B79" s="24" t="s">
        <v>93</v>
      </c>
      <c r="C79" s="25" t="s">
        <v>86</v>
      </c>
      <c r="D79" s="85"/>
      <c r="E79" s="79"/>
    </row>
    <row r="80" spans="1:5" ht="15" customHeight="1" x14ac:dyDescent="0.25">
      <c r="A80" s="24"/>
      <c r="B80" s="11" t="s">
        <v>94</v>
      </c>
      <c r="C80" s="25" t="s">
        <v>95</v>
      </c>
      <c r="D80" s="82"/>
      <c r="E80" s="86"/>
    </row>
    <row r="81" spans="1:5" ht="12.6" customHeight="1" x14ac:dyDescent="0.25">
      <c r="A81" s="26">
        <v>37</v>
      </c>
      <c r="B81" s="73" t="s">
        <v>133</v>
      </c>
      <c r="C81" s="74"/>
      <c r="D81" s="74"/>
      <c r="E81" s="75"/>
    </row>
    <row r="82" spans="1:5" ht="37.700000000000003" customHeight="1" x14ac:dyDescent="0.25">
      <c r="A82" s="24"/>
      <c r="B82" s="11" t="s">
        <v>134</v>
      </c>
      <c r="C82" s="25" t="s">
        <v>97</v>
      </c>
      <c r="D82" s="76" t="s">
        <v>96</v>
      </c>
      <c r="E82" s="78">
        <f>D34/F2</f>
        <v>0.88440279542566713</v>
      </c>
    </row>
    <row r="83" spans="1:5" ht="23.25" customHeight="1" x14ac:dyDescent="0.25">
      <c r="A83" s="24"/>
      <c r="B83" s="40" t="s">
        <v>134</v>
      </c>
      <c r="C83" s="25" t="s">
        <v>98</v>
      </c>
      <c r="D83" s="77"/>
      <c r="E83" s="79"/>
    </row>
    <row r="84" spans="1:5" ht="9.75" customHeight="1" x14ac:dyDescent="0.25">
      <c r="A84" s="26">
        <v>38</v>
      </c>
      <c r="B84" s="80" t="s">
        <v>99</v>
      </c>
      <c r="C84" s="74"/>
      <c r="D84" s="74"/>
      <c r="E84" s="75"/>
    </row>
    <row r="85" spans="1:5" ht="14.25" customHeight="1" x14ac:dyDescent="0.25">
      <c r="A85" s="24"/>
      <c r="B85" s="11" t="s">
        <v>100</v>
      </c>
      <c r="C85" s="11" t="s">
        <v>101</v>
      </c>
      <c r="D85" s="65">
        <v>0</v>
      </c>
      <c r="E85" s="66"/>
    </row>
    <row r="86" spans="1:5" ht="14.25" customHeight="1" x14ac:dyDescent="0.25">
      <c r="A86" s="24"/>
      <c r="B86" s="11" t="s">
        <v>102</v>
      </c>
      <c r="C86" s="11" t="s">
        <v>101</v>
      </c>
      <c r="D86" s="65">
        <v>0</v>
      </c>
      <c r="E86" s="66"/>
    </row>
    <row r="87" spans="1:5" ht="14.25" customHeight="1" x14ac:dyDescent="0.25">
      <c r="A87" s="24"/>
      <c r="B87" s="11" t="s">
        <v>103</v>
      </c>
      <c r="C87" s="11" t="s">
        <v>101</v>
      </c>
      <c r="D87" s="65">
        <v>0</v>
      </c>
      <c r="E87" s="66"/>
    </row>
    <row r="88" spans="1:5" ht="14.25" customHeight="1" x14ac:dyDescent="0.25">
      <c r="A88" s="54"/>
      <c r="B88" s="11" t="s">
        <v>104</v>
      </c>
      <c r="C88" s="11" t="s">
        <v>7</v>
      </c>
      <c r="D88" s="65">
        <v>0</v>
      </c>
      <c r="E88" s="66"/>
    </row>
    <row r="89" spans="1:5" ht="16.5" customHeight="1" x14ac:dyDescent="0.25">
      <c r="A89" s="67" t="s">
        <v>105</v>
      </c>
      <c r="B89" s="68"/>
      <c r="C89" s="68"/>
      <c r="D89" s="68"/>
      <c r="E89" s="69"/>
    </row>
    <row r="90" spans="1:5" ht="16.5" customHeight="1" x14ac:dyDescent="0.25">
      <c r="A90" s="31">
        <v>1</v>
      </c>
      <c r="B90" s="21" t="s">
        <v>106</v>
      </c>
      <c r="C90" s="21" t="s">
        <v>107</v>
      </c>
      <c r="D90" s="52">
        <v>0</v>
      </c>
      <c r="E90" s="33"/>
    </row>
    <row r="91" spans="1:5" ht="16.5" customHeight="1" x14ac:dyDescent="0.25">
      <c r="A91" s="31">
        <v>2</v>
      </c>
      <c r="B91" s="21" t="s">
        <v>108</v>
      </c>
      <c r="C91" s="21" t="s">
        <v>107</v>
      </c>
      <c r="D91" s="52">
        <v>0</v>
      </c>
      <c r="E91" s="33"/>
    </row>
    <row r="92" spans="1:5" ht="16.5" customHeight="1" x14ac:dyDescent="0.25">
      <c r="A92" s="31">
        <v>3</v>
      </c>
      <c r="B92" s="21" t="s">
        <v>109</v>
      </c>
      <c r="C92" s="21" t="s">
        <v>107</v>
      </c>
      <c r="D92" s="34"/>
      <c r="E92" s="33"/>
    </row>
    <row r="93" spans="1:5" ht="16.5" customHeight="1" x14ac:dyDescent="0.25">
      <c r="A93" s="31">
        <v>4</v>
      </c>
      <c r="B93" s="21" t="s">
        <v>110</v>
      </c>
      <c r="C93" s="21" t="s">
        <v>107</v>
      </c>
      <c r="D93" s="52" t="s">
        <v>111</v>
      </c>
      <c r="E93" s="33"/>
    </row>
    <row r="94" spans="1:5" ht="16.5" customHeight="1" x14ac:dyDescent="0.25">
      <c r="A94" s="31">
        <v>5</v>
      </c>
      <c r="B94" s="21" t="s">
        <v>112</v>
      </c>
      <c r="C94" s="21" t="s">
        <v>107</v>
      </c>
      <c r="D94" s="52" t="s">
        <v>111</v>
      </c>
      <c r="E94" s="33"/>
    </row>
    <row r="95" spans="1:5" ht="16.5" customHeight="1" x14ac:dyDescent="0.25">
      <c r="A95" s="31">
        <v>6</v>
      </c>
      <c r="B95" s="21" t="s">
        <v>113</v>
      </c>
      <c r="C95" s="21" t="s">
        <v>107</v>
      </c>
      <c r="D95" s="34"/>
      <c r="E95" s="33"/>
    </row>
    <row r="96" spans="1:5" ht="16.5" customHeight="1" x14ac:dyDescent="0.25">
      <c r="A96" s="67" t="s">
        <v>114</v>
      </c>
      <c r="B96" s="68"/>
      <c r="C96" s="68"/>
      <c r="D96" s="68"/>
      <c r="E96" s="69"/>
    </row>
    <row r="97" spans="1:6" ht="16.5" customHeight="1" x14ac:dyDescent="0.25">
      <c r="A97" s="31">
        <v>1</v>
      </c>
      <c r="B97" s="21" t="s">
        <v>115</v>
      </c>
      <c r="C97" s="21" t="s">
        <v>116</v>
      </c>
      <c r="D97" s="52">
        <v>0</v>
      </c>
      <c r="E97" s="33"/>
    </row>
    <row r="98" spans="1:6" ht="16.5" customHeight="1" x14ac:dyDescent="0.25">
      <c r="A98" s="31">
        <v>2</v>
      </c>
      <c r="B98" s="21" t="s">
        <v>117</v>
      </c>
      <c r="C98" s="21" t="s">
        <v>116</v>
      </c>
      <c r="D98" s="52">
        <v>0</v>
      </c>
      <c r="E98" s="33"/>
    </row>
    <row r="99" spans="1:6" ht="16.5" customHeight="1" x14ac:dyDescent="0.25">
      <c r="A99" s="31">
        <v>3</v>
      </c>
      <c r="B99" s="21" t="s">
        <v>118</v>
      </c>
      <c r="C99" s="21" t="s">
        <v>116</v>
      </c>
      <c r="D99" s="52">
        <v>0</v>
      </c>
      <c r="E99" s="33"/>
    </row>
    <row r="100" spans="1:6" ht="16.5" customHeight="1" x14ac:dyDescent="0.25">
      <c r="A100" s="31">
        <v>4</v>
      </c>
      <c r="B100" s="21" t="s">
        <v>119</v>
      </c>
      <c r="C100" s="21" t="s">
        <v>107</v>
      </c>
      <c r="D100" s="52">
        <v>0</v>
      </c>
      <c r="E100" s="33"/>
    </row>
    <row r="101" spans="1:6" ht="16.5" customHeight="1" x14ac:dyDescent="0.25">
      <c r="A101" s="70" t="s">
        <v>120</v>
      </c>
      <c r="B101" s="71"/>
      <c r="C101" s="71"/>
      <c r="D101" s="71"/>
      <c r="E101" s="72"/>
    </row>
    <row r="102" spans="1:6" ht="16.5" customHeight="1" x14ac:dyDescent="0.25">
      <c r="A102" s="31">
        <v>1</v>
      </c>
      <c r="B102" s="21" t="s">
        <v>121</v>
      </c>
      <c r="C102" s="21" t="s">
        <v>116</v>
      </c>
      <c r="D102" s="53"/>
      <c r="E102" s="33"/>
    </row>
    <row r="103" spans="1:6" ht="16.5" customHeight="1" x14ac:dyDescent="0.25">
      <c r="A103" s="31">
        <v>2</v>
      </c>
      <c r="B103" s="21" t="s">
        <v>122</v>
      </c>
      <c r="C103" s="21" t="s">
        <v>116</v>
      </c>
      <c r="D103" s="53"/>
      <c r="E103" s="33"/>
    </row>
    <row r="104" spans="1:6" ht="24.75" customHeight="1" x14ac:dyDescent="0.25">
      <c r="A104" s="31">
        <v>3</v>
      </c>
      <c r="B104" s="21" t="s">
        <v>123</v>
      </c>
      <c r="C104" s="21" t="s">
        <v>107</v>
      </c>
      <c r="D104" s="53"/>
      <c r="E104" s="33"/>
    </row>
    <row r="105" spans="1:6" ht="16.5" customHeight="1" x14ac:dyDescent="0.25">
      <c r="A105" s="55"/>
      <c r="B105" s="36"/>
      <c r="C105" s="36"/>
      <c r="D105" s="37"/>
      <c r="E105" s="37"/>
    </row>
    <row r="106" spans="1:6" ht="16.5" customHeight="1" x14ac:dyDescent="0.25">
      <c r="A106" s="61" t="s">
        <v>136</v>
      </c>
      <c r="B106" s="62"/>
      <c r="C106" s="62"/>
      <c r="D106" s="62"/>
      <c r="E106" s="62"/>
      <c r="F106" s="62"/>
    </row>
    <row r="107" spans="1:6" ht="16.5" customHeight="1" x14ac:dyDescent="0.25">
      <c r="A107" s="55"/>
      <c r="B107" s="36"/>
      <c r="C107" s="36"/>
      <c r="D107" s="37"/>
      <c r="E107" s="37"/>
    </row>
    <row r="108" spans="1:6" ht="16.5" customHeight="1" x14ac:dyDescent="0.25">
      <c r="A108" s="61" t="s">
        <v>135</v>
      </c>
      <c r="B108" s="62"/>
      <c r="C108" s="62"/>
      <c r="D108" s="62"/>
      <c r="E108" s="62"/>
      <c r="F108" s="62"/>
    </row>
    <row r="109" spans="1:6" ht="16.5" customHeight="1" x14ac:dyDescent="0.25">
      <c r="A109" s="55"/>
      <c r="B109" s="36"/>
      <c r="C109" s="36"/>
      <c r="D109" s="37"/>
      <c r="E109" s="37"/>
    </row>
    <row r="110" spans="1:6" ht="16.5" customHeight="1" x14ac:dyDescent="0.25">
      <c r="A110" s="55"/>
      <c r="B110" s="36"/>
      <c r="C110" s="36"/>
      <c r="D110" s="37"/>
      <c r="E110" s="37"/>
    </row>
    <row r="111" spans="1:6" ht="16.5" customHeight="1" x14ac:dyDescent="0.25">
      <c r="A111" s="55"/>
      <c r="B111" s="36"/>
      <c r="C111" s="36"/>
      <c r="D111" s="37"/>
      <c r="E111" s="37"/>
    </row>
    <row r="112" spans="1:6" ht="16.5" customHeight="1" x14ac:dyDescent="0.25">
      <c r="A112" s="55"/>
      <c r="B112" s="36"/>
      <c r="C112" s="36"/>
      <c r="D112" s="37"/>
      <c r="E112" s="37"/>
    </row>
    <row r="113" spans="1:5" ht="16.5" customHeight="1" x14ac:dyDescent="0.25">
      <c r="A113" s="55"/>
      <c r="B113" s="36"/>
      <c r="C113" s="36"/>
      <c r="D113" s="37"/>
      <c r="E113" s="37"/>
    </row>
    <row r="114" spans="1:5" ht="16.5" customHeight="1" x14ac:dyDescent="0.25">
      <c r="A114" s="55"/>
      <c r="B114" s="36"/>
      <c r="C114" s="36"/>
      <c r="D114" s="37"/>
      <c r="E114" s="37"/>
    </row>
    <row r="115" spans="1:5" ht="16.5" customHeight="1" x14ac:dyDescent="0.25">
      <c r="A115" s="55"/>
      <c r="B115" s="36"/>
      <c r="C115" s="36"/>
      <c r="D115" s="37"/>
      <c r="E115" s="37"/>
    </row>
    <row r="116" spans="1:5" ht="16.5" customHeight="1" x14ac:dyDescent="0.25">
      <c r="A116" s="55"/>
      <c r="B116" s="36"/>
      <c r="C116" s="36"/>
      <c r="D116" s="37"/>
      <c r="E116" s="37"/>
    </row>
    <row r="117" spans="1:5" ht="16.5" customHeight="1" x14ac:dyDescent="0.25">
      <c r="A117" s="55"/>
      <c r="B117" s="36"/>
      <c r="C117" s="36"/>
      <c r="D117" s="37"/>
      <c r="E117" s="37"/>
    </row>
    <row r="118" spans="1:5" ht="16.5" customHeight="1" x14ac:dyDescent="0.25">
      <c r="A118" s="55"/>
      <c r="B118" s="36"/>
      <c r="C118" s="36"/>
      <c r="D118" s="37"/>
      <c r="E118" s="37"/>
    </row>
    <row r="119" spans="1:5" ht="16.5" customHeight="1" x14ac:dyDescent="0.25">
      <c r="A119" s="55"/>
      <c r="B119" s="36"/>
      <c r="C119" s="36"/>
      <c r="D119" s="37"/>
      <c r="E119" s="37"/>
    </row>
    <row r="120" spans="1:5" ht="16.5" customHeight="1" x14ac:dyDescent="0.25">
      <c r="A120" s="55"/>
      <c r="B120" s="36"/>
      <c r="C120" s="36"/>
      <c r="D120" s="37"/>
      <c r="E120" s="37"/>
    </row>
    <row r="121" spans="1:5" ht="16.5" customHeight="1" x14ac:dyDescent="0.25">
      <c r="A121" s="55"/>
      <c r="B121" s="36"/>
      <c r="C121" s="36"/>
      <c r="D121" s="37"/>
      <c r="E121" s="37"/>
    </row>
    <row r="122" spans="1:5" ht="16.5" customHeight="1" x14ac:dyDescent="0.25">
      <c r="A122" s="55"/>
      <c r="B122" s="36"/>
      <c r="C122" s="36"/>
      <c r="D122" s="37"/>
      <c r="E122" s="37"/>
    </row>
    <row r="123" spans="1:5" ht="16.5" customHeight="1" x14ac:dyDescent="0.25">
      <c r="A123" s="55"/>
      <c r="B123" s="36"/>
      <c r="C123" s="36"/>
      <c r="D123" s="37"/>
      <c r="E123" s="37"/>
    </row>
    <row r="124" spans="1:5" ht="16.5" customHeight="1" x14ac:dyDescent="0.25">
      <c r="A124" s="55"/>
      <c r="B124" s="36"/>
      <c r="C124" s="36"/>
      <c r="D124" s="37"/>
      <c r="E124" s="37"/>
    </row>
    <row r="125" spans="1:5" ht="16.5" customHeight="1" x14ac:dyDescent="0.25">
      <c r="A125" s="55"/>
      <c r="B125" s="36"/>
      <c r="C125" s="36"/>
      <c r="D125" s="37"/>
      <c r="E125" s="37"/>
    </row>
    <row r="126" spans="1:5" ht="16.5" customHeight="1" x14ac:dyDescent="0.25">
      <c r="A126" s="55"/>
      <c r="B126" s="36"/>
      <c r="C126" s="36"/>
      <c r="D126" s="37"/>
      <c r="E126" s="37"/>
    </row>
    <row r="127" spans="1:5" ht="16.5" customHeight="1" x14ac:dyDescent="0.25">
      <c r="A127" s="55"/>
      <c r="B127" s="36"/>
      <c r="C127" s="36"/>
      <c r="D127" s="37"/>
      <c r="E127" s="37"/>
    </row>
    <row r="128" spans="1:5" ht="16.5" customHeight="1" x14ac:dyDescent="0.25">
      <c r="A128" s="55"/>
      <c r="B128" s="36"/>
      <c r="C128" s="36"/>
      <c r="D128" s="37"/>
      <c r="E128" s="37"/>
    </row>
    <row r="129" spans="1:5" ht="16.5" customHeight="1" x14ac:dyDescent="0.25">
      <c r="A129" s="55"/>
      <c r="B129" s="36"/>
      <c r="C129" s="36"/>
      <c r="D129" s="37"/>
      <c r="E129" s="37"/>
    </row>
    <row r="130" spans="1:5" ht="16.5" customHeight="1" x14ac:dyDescent="0.25">
      <c r="A130" s="55"/>
      <c r="B130" s="36"/>
      <c r="C130" s="36"/>
      <c r="D130" s="37"/>
      <c r="E130" s="37"/>
    </row>
    <row r="131" spans="1:5" ht="16.5" customHeight="1" x14ac:dyDescent="0.25">
      <c r="A131" s="55"/>
      <c r="B131" s="36"/>
      <c r="C131" s="36"/>
      <c r="D131" s="37"/>
      <c r="E131" s="37"/>
    </row>
    <row r="132" spans="1:5" ht="16.5" customHeight="1" x14ac:dyDescent="0.25">
      <c r="A132" s="55"/>
      <c r="B132" s="36"/>
      <c r="C132" s="36"/>
      <c r="D132" s="37"/>
      <c r="E132" s="37"/>
    </row>
    <row r="133" spans="1:5" ht="16.5" customHeight="1" x14ac:dyDescent="0.25">
      <c r="A133" s="55"/>
      <c r="B133" s="36"/>
      <c r="C133" s="36"/>
      <c r="D133" s="37"/>
      <c r="E133" s="37"/>
    </row>
    <row r="134" spans="1:5" ht="9.75" customHeight="1" x14ac:dyDescent="0.25"/>
    <row r="135" spans="1:5" x14ac:dyDescent="0.25">
      <c r="E135" s="38"/>
    </row>
  </sheetData>
  <mergeCells count="77">
    <mergeCell ref="B13:C13"/>
    <mergeCell ref="A1:F1"/>
    <mergeCell ref="A3:E3"/>
    <mergeCell ref="B4:C4"/>
    <mergeCell ref="B5:C5"/>
    <mergeCell ref="B6:C6"/>
    <mergeCell ref="A7:E7"/>
    <mergeCell ref="B8:C8"/>
    <mergeCell ref="B9:C9"/>
    <mergeCell ref="B10:C10"/>
    <mergeCell ref="B11:C11"/>
    <mergeCell ref="B12:C12"/>
    <mergeCell ref="A25:C25"/>
    <mergeCell ref="D25:E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E24"/>
    <mergeCell ref="A37:E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A36:C36"/>
    <mergeCell ref="B39:E39"/>
    <mergeCell ref="C40:C45"/>
    <mergeCell ref="D40:D45"/>
    <mergeCell ref="E40:E47"/>
    <mergeCell ref="C46:C47"/>
    <mergeCell ref="D46:D47"/>
    <mergeCell ref="C62:C64"/>
    <mergeCell ref="D62:D66"/>
    <mergeCell ref="E62:E66"/>
    <mergeCell ref="B48:E48"/>
    <mergeCell ref="D49:D51"/>
    <mergeCell ref="E49:E51"/>
    <mergeCell ref="B52:E52"/>
    <mergeCell ref="E53:E55"/>
    <mergeCell ref="B56:E56"/>
    <mergeCell ref="C57:C58"/>
    <mergeCell ref="D57:D58"/>
    <mergeCell ref="E57:E58"/>
    <mergeCell ref="B59:E59"/>
    <mergeCell ref="B61:E61"/>
    <mergeCell ref="D86:E86"/>
    <mergeCell ref="B67:E67"/>
    <mergeCell ref="B68:E68"/>
    <mergeCell ref="D69:D70"/>
    <mergeCell ref="E69:E70"/>
    <mergeCell ref="B71:E71"/>
    <mergeCell ref="D72:D80"/>
    <mergeCell ref="E72:E80"/>
    <mergeCell ref="B81:E81"/>
    <mergeCell ref="D82:D83"/>
    <mergeCell ref="E82:E83"/>
    <mergeCell ref="B84:E84"/>
    <mergeCell ref="D85:E85"/>
    <mergeCell ref="A108:F108"/>
    <mergeCell ref="D87:E87"/>
    <mergeCell ref="D88:E88"/>
    <mergeCell ref="A89:E89"/>
    <mergeCell ref="A96:E96"/>
    <mergeCell ref="A101:E101"/>
    <mergeCell ref="A106:F106"/>
  </mergeCells>
  <pageMargins left="0.7" right="0.7" top="0.75" bottom="0.75" header="0.3" footer="0.3"/>
  <pageSetup paperSize="9" scale="79" orientation="portrait" r:id="rId1"/>
  <rowBreaks count="2" manualBreakCount="2">
    <brk id="97" max="4" man="1"/>
    <brk id="106" max="4" man="1"/>
  </rowBreaks>
  <colBreaks count="1" manualBreakCount="1">
    <brk id="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69795-8257-4E33-94FD-6897D851F86A}">
  <sheetPr>
    <tabColor rgb="FF00B050"/>
  </sheetPr>
  <dimension ref="A1:H135"/>
  <sheetViews>
    <sheetView zoomScale="110" zoomScaleNormal="110" workbookViewId="0">
      <selection activeCell="G26" sqref="G26"/>
    </sheetView>
  </sheetViews>
  <sheetFormatPr defaultRowHeight="12.75" x14ac:dyDescent="0.25"/>
  <cols>
    <col min="1" max="1" width="6.42578125" style="1" customWidth="1"/>
    <col min="2" max="2" width="46.7109375" style="1" customWidth="1"/>
    <col min="3" max="3" width="22.7109375" style="1" customWidth="1"/>
    <col min="4" max="4" width="19.42578125" style="1" customWidth="1"/>
    <col min="5" max="5" width="14.7109375" style="1" customWidth="1"/>
    <col min="6" max="6" width="12.28515625" style="6" customWidth="1"/>
    <col min="7" max="7" width="11.5703125" style="1" customWidth="1"/>
    <col min="8" max="8" width="8.7109375" style="1" bestFit="1" customWidth="1"/>
    <col min="9" max="16384" width="9.140625" style="1"/>
  </cols>
  <sheetData>
    <row r="1" spans="1:6" ht="29.25" customHeight="1" x14ac:dyDescent="0.25">
      <c r="A1" s="105" t="s">
        <v>177</v>
      </c>
      <c r="B1" s="106"/>
      <c r="C1" s="106"/>
      <c r="D1" s="106"/>
      <c r="E1" s="106"/>
      <c r="F1" s="106"/>
    </row>
    <row r="2" spans="1:6" ht="15" x14ac:dyDescent="0.25">
      <c r="A2" s="46"/>
      <c r="B2" s="63" t="s">
        <v>159</v>
      </c>
      <c r="C2" s="64"/>
      <c r="D2" s="47"/>
      <c r="E2" s="47"/>
      <c r="F2" s="5">
        <v>976.8</v>
      </c>
    </row>
    <row r="3" spans="1:6" ht="12" customHeight="1" x14ac:dyDescent="0.25">
      <c r="A3" s="95" t="s">
        <v>0</v>
      </c>
      <c r="B3" s="96"/>
      <c r="C3" s="96"/>
      <c r="D3" s="96"/>
      <c r="E3" s="97"/>
    </row>
    <row r="4" spans="1:6" ht="12.6" customHeight="1" x14ac:dyDescent="0.25">
      <c r="A4" s="7">
        <v>1</v>
      </c>
      <c r="B4" s="100" t="s">
        <v>1</v>
      </c>
      <c r="C4" s="101"/>
      <c r="D4" s="8" t="s">
        <v>127</v>
      </c>
      <c r="E4" s="9"/>
    </row>
    <row r="5" spans="1:6" ht="11.25" customHeight="1" x14ac:dyDescent="0.25">
      <c r="A5" s="7">
        <v>2</v>
      </c>
      <c r="B5" s="100" t="s">
        <v>3</v>
      </c>
      <c r="C5" s="101"/>
      <c r="D5" s="8" t="s">
        <v>126</v>
      </c>
      <c r="E5" s="39" t="s">
        <v>129</v>
      </c>
    </row>
    <row r="6" spans="1:6" ht="9.75" customHeight="1" x14ac:dyDescent="0.25">
      <c r="A6" s="7">
        <v>3</v>
      </c>
      <c r="B6" s="100" t="s">
        <v>4</v>
      </c>
      <c r="C6" s="101"/>
      <c r="D6" s="8" t="s">
        <v>128</v>
      </c>
      <c r="E6" s="9" t="s">
        <v>2</v>
      </c>
    </row>
    <row r="7" spans="1:6" ht="19.5" customHeight="1" x14ac:dyDescent="0.25">
      <c r="A7" s="95" t="s">
        <v>5</v>
      </c>
      <c r="B7" s="96"/>
      <c r="C7" s="96"/>
      <c r="D7" s="96"/>
      <c r="E7" s="97"/>
    </row>
    <row r="8" spans="1:6" ht="9.75" customHeight="1" x14ac:dyDescent="0.25">
      <c r="A8" s="7">
        <v>4</v>
      </c>
      <c r="B8" s="100" t="s">
        <v>6</v>
      </c>
      <c r="C8" s="101"/>
      <c r="D8" s="10">
        <v>0</v>
      </c>
      <c r="E8" s="11" t="s">
        <v>7</v>
      </c>
    </row>
    <row r="9" spans="1:6" ht="9.75" customHeight="1" x14ac:dyDescent="0.25">
      <c r="A9" s="7">
        <v>5</v>
      </c>
      <c r="B9" s="100" t="s">
        <v>8</v>
      </c>
      <c r="C9" s="101"/>
      <c r="D9" s="10">
        <v>0</v>
      </c>
      <c r="E9" s="12" t="s">
        <v>9</v>
      </c>
    </row>
    <row r="10" spans="1:6" ht="9.75" customHeight="1" x14ac:dyDescent="0.25">
      <c r="A10" s="7">
        <v>6</v>
      </c>
      <c r="B10" s="100" t="s">
        <v>10</v>
      </c>
      <c r="C10" s="101"/>
      <c r="D10" s="13">
        <v>43304.11</v>
      </c>
      <c r="E10" s="12" t="s">
        <v>9</v>
      </c>
    </row>
    <row r="11" spans="1:6" ht="9.75" customHeight="1" x14ac:dyDescent="0.25">
      <c r="A11" s="14">
        <v>7</v>
      </c>
      <c r="B11" s="92" t="s">
        <v>11</v>
      </c>
      <c r="C11" s="94"/>
      <c r="D11" s="15">
        <v>126710.52</v>
      </c>
      <c r="E11" s="9" t="s">
        <v>12</v>
      </c>
    </row>
    <row r="12" spans="1:6" ht="9.75" customHeight="1" x14ac:dyDescent="0.25">
      <c r="A12" s="7">
        <v>9</v>
      </c>
      <c r="B12" s="100" t="s">
        <v>132</v>
      </c>
      <c r="C12" s="101"/>
      <c r="D12" s="16">
        <f>D11-D13</f>
        <v>108971.0472</v>
      </c>
      <c r="E12" s="12" t="s">
        <v>9</v>
      </c>
    </row>
    <row r="13" spans="1:6" ht="9.75" customHeight="1" x14ac:dyDescent="0.25">
      <c r="A13" s="7">
        <v>10</v>
      </c>
      <c r="B13" s="100" t="s">
        <v>13</v>
      </c>
      <c r="C13" s="101"/>
      <c r="D13" s="16">
        <f>D11*14%</f>
        <v>17739.472800000003</v>
      </c>
      <c r="E13" s="12" t="s">
        <v>9</v>
      </c>
    </row>
    <row r="14" spans="1:6" ht="9.75" customHeight="1" x14ac:dyDescent="0.25">
      <c r="A14" s="14">
        <v>11</v>
      </c>
      <c r="B14" s="92" t="s">
        <v>14</v>
      </c>
      <c r="C14" s="94"/>
      <c r="D14" s="15">
        <v>121094</v>
      </c>
      <c r="E14" s="9" t="s">
        <v>12</v>
      </c>
    </row>
    <row r="15" spans="1:6" ht="9.75" customHeight="1" x14ac:dyDescent="0.25">
      <c r="A15" s="7">
        <v>12</v>
      </c>
      <c r="B15" s="100" t="s">
        <v>15</v>
      </c>
      <c r="C15" s="101"/>
      <c r="D15" s="17">
        <v>121094</v>
      </c>
      <c r="E15" s="12" t="s">
        <v>9</v>
      </c>
    </row>
    <row r="16" spans="1:6" ht="9.75" customHeight="1" x14ac:dyDescent="0.25">
      <c r="A16" s="7">
        <v>13</v>
      </c>
      <c r="B16" s="100" t="s">
        <v>16</v>
      </c>
      <c r="C16" s="101"/>
      <c r="D16" s="10">
        <v>0</v>
      </c>
      <c r="E16" s="12" t="s">
        <v>9</v>
      </c>
    </row>
    <row r="17" spans="1:8" ht="9.75" customHeight="1" x14ac:dyDescent="0.25">
      <c r="A17" s="7">
        <v>14</v>
      </c>
      <c r="B17" s="100" t="s">
        <v>17</v>
      </c>
      <c r="C17" s="101"/>
      <c r="D17" s="10">
        <v>0</v>
      </c>
      <c r="E17" s="12" t="s">
        <v>9</v>
      </c>
    </row>
    <row r="18" spans="1:8" ht="9.75" customHeight="1" x14ac:dyDescent="0.25">
      <c r="A18" s="7">
        <v>15</v>
      </c>
      <c r="B18" s="100" t="s">
        <v>18</v>
      </c>
      <c r="C18" s="101"/>
      <c r="D18" s="10">
        <v>0</v>
      </c>
      <c r="E18" s="12" t="s">
        <v>9</v>
      </c>
    </row>
    <row r="19" spans="1:8" ht="9.75" customHeight="1" x14ac:dyDescent="0.25">
      <c r="A19" s="7">
        <v>16</v>
      </c>
      <c r="B19" s="100" t="s">
        <v>19</v>
      </c>
      <c r="C19" s="101"/>
      <c r="D19" s="10">
        <v>0</v>
      </c>
      <c r="E19" s="12" t="s">
        <v>9</v>
      </c>
    </row>
    <row r="20" spans="1:8" ht="9.75" customHeight="1" x14ac:dyDescent="0.25">
      <c r="A20" s="14">
        <v>17</v>
      </c>
      <c r="B20" s="92" t="s">
        <v>20</v>
      </c>
      <c r="C20" s="94"/>
      <c r="D20" s="18">
        <f>D10+D11-D15</f>
        <v>48920.630000000005</v>
      </c>
      <c r="E20" s="9" t="s">
        <v>12</v>
      </c>
    </row>
    <row r="21" spans="1:8" ht="9.75" customHeight="1" x14ac:dyDescent="0.25">
      <c r="A21" s="7">
        <v>18</v>
      </c>
      <c r="B21" s="100" t="s">
        <v>21</v>
      </c>
      <c r="C21" s="101"/>
      <c r="D21" s="12" t="s">
        <v>22</v>
      </c>
      <c r="E21" s="12" t="s">
        <v>9</v>
      </c>
    </row>
    <row r="22" spans="1:8" ht="9.75" customHeight="1" x14ac:dyDescent="0.25">
      <c r="A22" s="7">
        <v>19</v>
      </c>
      <c r="B22" s="100" t="s">
        <v>23</v>
      </c>
      <c r="C22" s="101"/>
      <c r="D22" s="12" t="s">
        <v>22</v>
      </c>
      <c r="E22" s="12" t="s">
        <v>9</v>
      </c>
    </row>
    <row r="23" spans="1:8" ht="13.7" customHeight="1" x14ac:dyDescent="0.25">
      <c r="A23" s="7">
        <v>20</v>
      </c>
      <c r="B23" s="100" t="s">
        <v>24</v>
      </c>
      <c r="C23" s="101"/>
      <c r="D23" s="17">
        <f>D20</f>
        <v>48920.630000000005</v>
      </c>
      <c r="E23" s="12" t="s">
        <v>9</v>
      </c>
      <c r="H23" s="6"/>
    </row>
    <row r="24" spans="1:8" ht="12" customHeight="1" x14ac:dyDescent="0.25">
      <c r="A24" s="95" t="s">
        <v>25</v>
      </c>
      <c r="B24" s="96"/>
      <c r="C24" s="96"/>
      <c r="D24" s="96"/>
      <c r="E24" s="97"/>
    </row>
    <row r="25" spans="1:8" ht="19.5" customHeight="1" x14ac:dyDescent="0.25">
      <c r="A25" s="90" t="s">
        <v>26</v>
      </c>
      <c r="B25" s="102"/>
      <c r="C25" s="91"/>
      <c r="D25" s="103" t="s">
        <v>27</v>
      </c>
      <c r="E25" s="104"/>
    </row>
    <row r="26" spans="1:8" ht="21.75" customHeight="1" x14ac:dyDescent="0.25">
      <c r="A26" s="19">
        <v>21</v>
      </c>
      <c r="B26" s="90" t="s">
        <v>28</v>
      </c>
      <c r="C26" s="98"/>
      <c r="D26" s="20">
        <f>D12*46.2%+7173.55</f>
        <v>57518.173806400009</v>
      </c>
      <c r="E26" s="21" t="s">
        <v>29</v>
      </c>
    </row>
    <row r="27" spans="1:8" ht="15.75" customHeight="1" x14ac:dyDescent="0.25">
      <c r="A27" s="19">
        <v>22</v>
      </c>
      <c r="B27" s="90" t="s">
        <v>130</v>
      </c>
      <c r="C27" s="91"/>
      <c r="D27" s="15">
        <f>D13</f>
        <v>17739.472800000003</v>
      </c>
      <c r="E27" s="21" t="s">
        <v>29</v>
      </c>
    </row>
    <row r="28" spans="1:8" ht="12" customHeight="1" x14ac:dyDescent="0.25">
      <c r="A28" s="19">
        <v>23</v>
      </c>
      <c r="B28" s="90" t="s">
        <v>30</v>
      </c>
      <c r="C28" s="91"/>
      <c r="D28" s="16">
        <f>D27*34%</f>
        <v>6031.4207520000018</v>
      </c>
      <c r="E28" s="21" t="s">
        <v>29</v>
      </c>
    </row>
    <row r="29" spans="1:8" ht="12" customHeight="1" x14ac:dyDescent="0.25">
      <c r="A29" s="19">
        <v>24</v>
      </c>
      <c r="B29" s="90" t="s">
        <v>31</v>
      </c>
      <c r="C29" s="91"/>
      <c r="D29" s="16">
        <f>D27*33%</f>
        <v>5854.0260240000016</v>
      </c>
      <c r="E29" s="21" t="s">
        <v>29</v>
      </c>
    </row>
    <row r="30" spans="1:8" ht="13.35" customHeight="1" x14ac:dyDescent="0.25">
      <c r="A30" s="19">
        <v>25</v>
      </c>
      <c r="B30" s="90" t="s">
        <v>32</v>
      </c>
      <c r="C30" s="91"/>
      <c r="D30" s="16">
        <f>D27*33%</f>
        <v>5854.0260240000016</v>
      </c>
      <c r="E30" s="21" t="s">
        <v>29</v>
      </c>
    </row>
    <row r="31" spans="1:8" ht="19.5" customHeight="1" x14ac:dyDescent="0.25">
      <c r="A31" s="19">
        <v>26</v>
      </c>
      <c r="B31" s="99" t="s">
        <v>33</v>
      </c>
      <c r="C31" s="98"/>
      <c r="D31" s="16">
        <f>D12*14%</f>
        <v>15255.946608000002</v>
      </c>
      <c r="E31" s="21" t="s">
        <v>29</v>
      </c>
    </row>
    <row r="32" spans="1:8" ht="14.45" customHeight="1" x14ac:dyDescent="0.25">
      <c r="A32" s="19">
        <v>27</v>
      </c>
      <c r="B32" s="90" t="s">
        <v>34</v>
      </c>
      <c r="C32" s="91"/>
      <c r="D32" s="16">
        <f>D12*21%</f>
        <v>22883.919911999998</v>
      </c>
      <c r="E32" s="21" t="s">
        <v>29</v>
      </c>
    </row>
    <row r="33" spans="1:7" ht="17.850000000000001" customHeight="1" x14ac:dyDescent="0.25">
      <c r="A33" s="19">
        <v>28</v>
      </c>
      <c r="B33" s="90" t="s">
        <v>35</v>
      </c>
      <c r="C33" s="91"/>
      <c r="D33" s="16">
        <f>D12*10%</f>
        <v>10897.104720000001</v>
      </c>
      <c r="E33" s="21" t="s">
        <v>29</v>
      </c>
    </row>
    <row r="34" spans="1:7" ht="15.75" customHeight="1" x14ac:dyDescent="0.25">
      <c r="A34" s="19">
        <v>31</v>
      </c>
      <c r="B34" s="90" t="s">
        <v>131</v>
      </c>
      <c r="C34" s="91"/>
      <c r="D34" s="16">
        <v>1544.13</v>
      </c>
      <c r="E34" s="21" t="s">
        <v>29</v>
      </c>
    </row>
    <row r="35" spans="1:7" ht="15.75" customHeight="1" x14ac:dyDescent="0.25">
      <c r="A35" s="19">
        <v>32</v>
      </c>
      <c r="B35" s="90" t="s">
        <v>36</v>
      </c>
      <c r="C35" s="91"/>
      <c r="D35" s="16">
        <f>D12*0.8%</f>
        <v>871.76837760000001</v>
      </c>
      <c r="E35" s="21" t="s">
        <v>29</v>
      </c>
    </row>
    <row r="36" spans="1:7" ht="15" customHeight="1" x14ac:dyDescent="0.25">
      <c r="A36" s="92" t="s">
        <v>37</v>
      </c>
      <c r="B36" s="93"/>
      <c r="C36" s="94"/>
      <c r="D36" s="22">
        <f>D35+D34+D33+D32+D31+D27+D26</f>
        <v>126710.51622400001</v>
      </c>
      <c r="E36" s="23" t="s">
        <v>29</v>
      </c>
      <c r="G36" s="6"/>
    </row>
    <row r="37" spans="1:7" ht="17.100000000000001" customHeight="1" x14ac:dyDescent="0.25">
      <c r="A37" s="95" t="s">
        <v>38</v>
      </c>
      <c r="B37" s="96"/>
      <c r="C37" s="96"/>
      <c r="D37" s="96"/>
      <c r="E37" s="97"/>
    </row>
    <row r="38" spans="1:7" ht="39.75" customHeight="1" x14ac:dyDescent="0.25">
      <c r="A38" s="24"/>
      <c r="B38" s="25" t="s">
        <v>39</v>
      </c>
      <c r="C38" s="25" t="s">
        <v>40</v>
      </c>
      <c r="D38" s="25" t="s">
        <v>41</v>
      </c>
      <c r="E38" s="24" t="s">
        <v>42</v>
      </c>
    </row>
    <row r="39" spans="1:7" ht="22.7" customHeight="1" x14ac:dyDescent="0.25">
      <c r="A39" s="26">
        <v>25</v>
      </c>
      <c r="B39" s="80" t="s">
        <v>43</v>
      </c>
      <c r="C39" s="74"/>
      <c r="D39" s="74"/>
      <c r="E39" s="75"/>
    </row>
    <row r="40" spans="1:7" ht="41.1" customHeight="1" x14ac:dyDescent="0.25">
      <c r="A40" s="24"/>
      <c r="B40" s="11" t="s">
        <v>44</v>
      </c>
      <c r="C40" s="81" t="s">
        <v>45</v>
      </c>
      <c r="D40" s="81" t="s">
        <v>46</v>
      </c>
      <c r="E40" s="83">
        <f>D26/F2</f>
        <v>58.884289318591328</v>
      </c>
    </row>
    <row r="41" spans="1:7" ht="34.700000000000003" customHeight="1" x14ac:dyDescent="0.25">
      <c r="A41" s="24"/>
      <c r="B41" s="11" t="s">
        <v>47</v>
      </c>
      <c r="C41" s="85"/>
      <c r="D41" s="85"/>
      <c r="E41" s="87"/>
    </row>
    <row r="42" spans="1:7" ht="19.5" customHeight="1" x14ac:dyDescent="0.25">
      <c r="A42" s="24"/>
      <c r="B42" s="24" t="s">
        <v>48</v>
      </c>
      <c r="C42" s="85"/>
      <c r="D42" s="85"/>
      <c r="E42" s="87"/>
    </row>
    <row r="43" spans="1:7" ht="37.700000000000003" customHeight="1" x14ac:dyDescent="0.25">
      <c r="A43" s="24"/>
      <c r="B43" s="11" t="s">
        <v>49</v>
      </c>
      <c r="C43" s="85"/>
      <c r="D43" s="85"/>
      <c r="E43" s="87"/>
    </row>
    <row r="44" spans="1:7" ht="27.75" customHeight="1" x14ac:dyDescent="0.25">
      <c r="A44" s="24"/>
      <c r="B44" s="40" t="s">
        <v>139</v>
      </c>
      <c r="C44" s="85"/>
      <c r="D44" s="85"/>
      <c r="E44" s="87"/>
    </row>
    <row r="45" spans="1:7" ht="20.25" customHeight="1" x14ac:dyDescent="0.25">
      <c r="A45" s="24"/>
      <c r="B45" s="24" t="s">
        <v>51</v>
      </c>
      <c r="C45" s="85"/>
      <c r="D45" s="85"/>
      <c r="E45" s="87"/>
    </row>
    <row r="46" spans="1:7" ht="25.35" customHeight="1" x14ac:dyDescent="0.25">
      <c r="A46" s="24"/>
      <c r="B46" s="40" t="s">
        <v>138</v>
      </c>
      <c r="C46" s="88"/>
      <c r="D46" s="88"/>
      <c r="E46" s="87"/>
    </row>
    <row r="47" spans="1:7" ht="26.45" customHeight="1" x14ac:dyDescent="0.25">
      <c r="A47" s="24"/>
      <c r="B47" s="11" t="s">
        <v>53</v>
      </c>
      <c r="C47" s="89"/>
      <c r="D47" s="89"/>
      <c r="E47" s="84"/>
    </row>
    <row r="48" spans="1:7" ht="18.2" customHeight="1" x14ac:dyDescent="0.25">
      <c r="A48" s="26">
        <v>26</v>
      </c>
      <c r="B48" s="80" t="s">
        <v>54</v>
      </c>
      <c r="C48" s="74"/>
      <c r="D48" s="74"/>
      <c r="E48" s="75"/>
    </row>
    <row r="49" spans="1:5" ht="19.5" customHeight="1" x14ac:dyDescent="0.25">
      <c r="A49" s="24"/>
      <c r="B49" s="24" t="s">
        <v>55</v>
      </c>
      <c r="C49" s="11" t="s">
        <v>45</v>
      </c>
      <c r="D49" s="81" t="s">
        <v>46</v>
      </c>
      <c r="E49" s="83">
        <f>D27/F2</f>
        <v>18.160803439803445</v>
      </c>
    </row>
    <row r="50" spans="1:5" ht="30.75" customHeight="1" x14ac:dyDescent="0.25">
      <c r="A50" s="24"/>
      <c r="B50" s="11" t="s">
        <v>56</v>
      </c>
      <c r="C50" s="11" t="s">
        <v>57</v>
      </c>
      <c r="D50" s="85"/>
      <c r="E50" s="87"/>
    </row>
    <row r="51" spans="1:5" ht="17.100000000000001" customHeight="1" x14ac:dyDescent="0.25">
      <c r="A51" s="24"/>
      <c r="B51" s="11" t="s">
        <v>58</v>
      </c>
      <c r="C51" s="11" t="s">
        <v>45</v>
      </c>
      <c r="D51" s="82"/>
      <c r="E51" s="84"/>
    </row>
    <row r="52" spans="1:5" ht="14.45" customHeight="1" x14ac:dyDescent="0.25">
      <c r="A52" s="26">
        <v>27</v>
      </c>
      <c r="B52" s="80" t="s">
        <v>59</v>
      </c>
      <c r="C52" s="74"/>
      <c r="D52" s="74"/>
      <c r="E52" s="75"/>
    </row>
    <row r="53" spans="1:5" ht="20.25" customHeight="1" x14ac:dyDescent="0.25">
      <c r="A53" s="24"/>
      <c r="B53" s="40" t="s">
        <v>142</v>
      </c>
      <c r="C53" s="11" t="s">
        <v>61</v>
      </c>
      <c r="D53" s="11" t="s">
        <v>46</v>
      </c>
      <c r="E53" s="83">
        <f>D28/F2</f>
        <v>6.1746731695331718</v>
      </c>
    </row>
    <row r="54" spans="1:5" ht="20.25" customHeight="1" x14ac:dyDescent="0.25">
      <c r="A54" s="24"/>
      <c r="B54" s="11" t="s">
        <v>62</v>
      </c>
      <c r="C54" s="11" t="s">
        <v>61</v>
      </c>
      <c r="D54" s="11" t="s">
        <v>46</v>
      </c>
      <c r="E54" s="87"/>
    </row>
    <row r="55" spans="1:5" ht="20.25" customHeight="1" x14ac:dyDescent="0.25">
      <c r="A55" s="24"/>
      <c r="B55" s="24" t="s">
        <v>63</v>
      </c>
      <c r="C55" s="11" t="s">
        <v>61</v>
      </c>
      <c r="D55" s="11" t="s">
        <v>46</v>
      </c>
      <c r="E55" s="84"/>
    </row>
    <row r="56" spans="1:5" ht="13.35" customHeight="1" x14ac:dyDescent="0.25">
      <c r="A56" s="26">
        <v>28</v>
      </c>
      <c r="B56" s="80" t="s">
        <v>64</v>
      </c>
      <c r="C56" s="74"/>
      <c r="D56" s="74"/>
      <c r="E56" s="75"/>
    </row>
    <row r="57" spans="1:5" ht="21.6" customHeight="1" x14ac:dyDescent="0.25">
      <c r="A57" s="24"/>
      <c r="B57" s="11" t="s">
        <v>65</v>
      </c>
      <c r="C57" s="81" t="s">
        <v>66</v>
      </c>
      <c r="D57" s="81" t="s">
        <v>46</v>
      </c>
      <c r="E57" s="83">
        <f>D29/F2</f>
        <v>5.9930651351351374</v>
      </c>
    </row>
    <row r="58" spans="1:5" ht="21.6" customHeight="1" x14ac:dyDescent="0.25">
      <c r="A58" s="24"/>
      <c r="B58" s="11" t="s">
        <v>67</v>
      </c>
      <c r="C58" s="82"/>
      <c r="D58" s="82"/>
      <c r="E58" s="84"/>
    </row>
    <row r="59" spans="1:5" ht="15" customHeight="1" x14ac:dyDescent="0.25">
      <c r="A59" s="27">
        <v>29</v>
      </c>
      <c r="B59" s="80" t="s">
        <v>68</v>
      </c>
      <c r="C59" s="74"/>
      <c r="D59" s="74"/>
      <c r="E59" s="75"/>
    </row>
    <row r="60" spans="1:5" ht="36.6" customHeight="1" x14ac:dyDescent="0.25">
      <c r="A60" s="24"/>
      <c r="B60" s="40" t="s">
        <v>140</v>
      </c>
      <c r="C60" s="11" t="s">
        <v>141</v>
      </c>
      <c r="D60" s="11" t="s">
        <v>46</v>
      </c>
      <c r="E60" s="28">
        <f>D30/F2</f>
        <v>5.9930651351351374</v>
      </c>
    </row>
    <row r="61" spans="1:5" ht="16.5" customHeight="1" x14ac:dyDescent="0.25">
      <c r="A61" s="27">
        <v>30</v>
      </c>
      <c r="B61" s="80" t="s">
        <v>71</v>
      </c>
      <c r="C61" s="74"/>
      <c r="D61" s="74"/>
      <c r="E61" s="75"/>
    </row>
    <row r="62" spans="1:5" ht="30.75" customHeight="1" x14ac:dyDescent="0.25">
      <c r="A62" s="24"/>
      <c r="B62" s="11" t="s">
        <v>72</v>
      </c>
      <c r="C62" s="81" t="s">
        <v>73</v>
      </c>
      <c r="D62" s="81" t="s">
        <v>74</v>
      </c>
      <c r="E62" s="83">
        <f>D31/F2</f>
        <v>15.618290958230961</v>
      </c>
    </row>
    <row r="63" spans="1:5" ht="22.7" customHeight="1" x14ac:dyDescent="0.25">
      <c r="A63" s="24"/>
      <c r="B63" s="11" t="s">
        <v>75</v>
      </c>
      <c r="C63" s="85"/>
      <c r="D63" s="85"/>
      <c r="E63" s="87"/>
    </row>
    <row r="64" spans="1:5" ht="22.7" customHeight="1" x14ac:dyDescent="0.25">
      <c r="A64" s="24"/>
      <c r="B64" s="11" t="s">
        <v>76</v>
      </c>
      <c r="C64" s="82"/>
      <c r="D64" s="85"/>
      <c r="E64" s="87"/>
    </row>
    <row r="65" spans="1:5" ht="22.7" customHeight="1" x14ac:dyDescent="0.25">
      <c r="A65" s="24"/>
      <c r="B65" s="11" t="s">
        <v>77</v>
      </c>
      <c r="C65" s="25" t="s">
        <v>78</v>
      </c>
      <c r="D65" s="85"/>
      <c r="E65" s="87"/>
    </row>
    <row r="66" spans="1:5" ht="29.45" customHeight="1" x14ac:dyDescent="0.25">
      <c r="A66" s="24"/>
      <c r="B66" s="11" t="s">
        <v>72</v>
      </c>
      <c r="C66" s="29" t="s">
        <v>79</v>
      </c>
      <c r="D66" s="82"/>
      <c r="E66" s="84"/>
    </row>
    <row r="67" spans="1:5" ht="16.5" customHeight="1" x14ac:dyDescent="0.25">
      <c r="A67" s="27">
        <v>31</v>
      </c>
      <c r="B67" s="80" t="s">
        <v>71</v>
      </c>
      <c r="C67" s="74"/>
      <c r="D67" s="74"/>
      <c r="E67" s="75"/>
    </row>
    <row r="68" spans="1:5" ht="17.100000000000001" customHeight="1" x14ac:dyDescent="0.25">
      <c r="A68" s="26">
        <v>31</v>
      </c>
      <c r="B68" s="80" t="s">
        <v>80</v>
      </c>
      <c r="C68" s="74"/>
      <c r="D68" s="74"/>
      <c r="E68" s="75"/>
    </row>
    <row r="69" spans="1:5" ht="15" customHeight="1" x14ac:dyDescent="0.25">
      <c r="A69" s="24"/>
      <c r="B69" s="11" t="s">
        <v>81</v>
      </c>
      <c r="C69" s="11" t="s">
        <v>82</v>
      </c>
      <c r="D69" s="81" t="s">
        <v>46</v>
      </c>
      <c r="E69" s="83">
        <f>D35/F2</f>
        <v>0.89247376904176912</v>
      </c>
    </row>
    <row r="70" spans="1:5" ht="16.5" customHeight="1" x14ac:dyDescent="0.25">
      <c r="A70" s="24"/>
      <c r="B70" s="11" t="s">
        <v>83</v>
      </c>
      <c r="C70" s="40" t="s">
        <v>147</v>
      </c>
      <c r="D70" s="82"/>
      <c r="E70" s="84"/>
    </row>
    <row r="71" spans="1:5" ht="16.5" customHeight="1" x14ac:dyDescent="0.25">
      <c r="A71" s="26">
        <v>32</v>
      </c>
      <c r="B71" s="80" t="s">
        <v>84</v>
      </c>
      <c r="C71" s="74"/>
      <c r="D71" s="74"/>
      <c r="E71" s="75"/>
    </row>
    <row r="72" spans="1:5" ht="22.7" customHeight="1" x14ac:dyDescent="0.25">
      <c r="A72" s="24"/>
      <c r="B72" s="11" t="s">
        <v>85</v>
      </c>
      <c r="C72" s="25" t="s">
        <v>86</v>
      </c>
      <c r="D72" s="81" t="s">
        <v>46</v>
      </c>
      <c r="E72" s="78">
        <f>D32/F2</f>
        <v>23.427436437346437</v>
      </c>
    </row>
    <row r="73" spans="1:5" ht="14.45" customHeight="1" x14ac:dyDescent="0.25">
      <c r="A73" s="24"/>
      <c r="B73" s="11" t="s">
        <v>87</v>
      </c>
      <c r="C73" s="25" t="s">
        <v>86</v>
      </c>
      <c r="D73" s="85"/>
      <c r="E73" s="79"/>
    </row>
    <row r="74" spans="1:5" ht="16.5" customHeight="1" x14ac:dyDescent="0.25">
      <c r="A74" s="24"/>
      <c r="B74" s="11" t="s">
        <v>88</v>
      </c>
      <c r="C74" s="25" t="s">
        <v>86</v>
      </c>
      <c r="D74" s="85"/>
      <c r="E74" s="79"/>
    </row>
    <row r="75" spans="1:5" ht="11.25" customHeight="1" x14ac:dyDescent="0.25">
      <c r="A75" s="24"/>
      <c r="B75" s="11" t="s">
        <v>89</v>
      </c>
      <c r="C75" s="25" t="s">
        <v>86</v>
      </c>
      <c r="D75" s="85"/>
      <c r="E75" s="79"/>
    </row>
    <row r="76" spans="1:5" ht="21.95" customHeight="1" x14ac:dyDescent="0.25">
      <c r="A76" s="24"/>
      <c r="B76" s="11" t="s">
        <v>90</v>
      </c>
      <c r="C76" s="25" t="s">
        <v>86</v>
      </c>
      <c r="D76" s="85"/>
      <c r="E76" s="79"/>
    </row>
    <row r="77" spans="1:5" ht="29.45" customHeight="1" x14ac:dyDescent="0.25">
      <c r="A77" s="24"/>
      <c r="B77" s="11" t="s">
        <v>91</v>
      </c>
      <c r="C77" s="25" t="s">
        <v>86</v>
      </c>
      <c r="D77" s="85"/>
      <c r="E77" s="79"/>
    </row>
    <row r="78" spans="1:5" ht="20.25" customHeight="1" x14ac:dyDescent="0.25">
      <c r="A78" s="24"/>
      <c r="B78" s="11" t="s">
        <v>92</v>
      </c>
      <c r="C78" s="25" t="s">
        <v>86</v>
      </c>
      <c r="D78" s="85"/>
      <c r="E78" s="79"/>
    </row>
    <row r="79" spans="1:5" ht="20.25" customHeight="1" x14ac:dyDescent="0.25">
      <c r="A79" s="24"/>
      <c r="B79" s="24" t="s">
        <v>93</v>
      </c>
      <c r="C79" s="25" t="s">
        <v>86</v>
      </c>
      <c r="D79" s="85"/>
      <c r="E79" s="79"/>
    </row>
    <row r="80" spans="1:5" ht="15" customHeight="1" x14ac:dyDescent="0.25">
      <c r="A80" s="24"/>
      <c r="B80" s="11" t="s">
        <v>94</v>
      </c>
      <c r="C80" s="25" t="s">
        <v>95</v>
      </c>
      <c r="D80" s="82"/>
      <c r="E80" s="86"/>
    </row>
    <row r="81" spans="1:8" s="6" customFormat="1" ht="12.6" customHeight="1" x14ac:dyDescent="0.25">
      <c r="A81" s="26">
        <v>37</v>
      </c>
      <c r="B81" s="73" t="s">
        <v>133</v>
      </c>
      <c r="C81" s="74"/>
      <c r="D81" s="74"/>
      <c r="E81" s="75"/>
      <c r="G81" s="1"/>
      <c r="H81" s="1"/>
    </row>
    <row r="82" spans="1:8" s="6" customFormat="1" ht="37.700000000000003" customHeight="1" x14ac:dyDescent="0.25">
      <c r="A82" s="24"/>
      <c r="B82" s="11" t="s">
        <v>134</v>
      </c>
      <c r="C82" s="25" t="s">
        <v>97</v>
      </c>
      <c r="D82" s="76" t="s">
        <v>96</v>
      </c>
      <c r="E82" s="78">
        <f>D34/F2</f>
        <v>1.5808046683046686</v>
      </c>
      <c r="G82" s="1"/>
      <c r="H82" s="1"/>
    </row>
    <row r="83" spans="1:8" s="6" customFormat="1" ht="23.25" customHeight="1" x14ac:dyDescent="0.25">
      <c r="A83" s="24"/>
      <c r="B83" s="40" t="s">
        <v>134</v>
      </c>
      <c r="C83" s="25" t="s">
        <v>98</v>
      </c>
      <c r="D83" s="77"/>
      <c r="E83" s="79"/>
      <c r="G83" s="1"/>
      <c r="H83" s="1"/>
    </row>
    <row r="84" spans="1:8" s="6" customFormat="1" ht="9.75" customHeight="1" x14ac:dyDescent="0.25">
      <c r="A84" s="26">
        <v>38</v>
      </c>
      <c r="B84" s="80" t="s">
        <v>99</v>
      </c>
      <c r="C84" s="74"/>
      <c r="D84" s="74"/>
      <c r="E84" s="75"/>
      <c r="G84" s="1"/>
      <c r="H84" s="1"/>
    </row>
    <row r="85" spans="1:8" s="6" customFormat="1" ht="14.25" customHeight="1" x14ac:dyDescent="0.25">
      <c r="A85" s="24"/>
      <c r="B85" s="11" t="s">
        <v>100</v>
      </c>
      <c r="C85" s="11" t="s">
        <v>101</v>
      </c>
      <c r="D85" s="65">
        <v>0</v>
      </c>
      <c r="E85" s="66"/>
      <c r="G85" s="1"/>
      <c r="H85" s="1"/>
    </row>
    <row r="86" spans="1:8" s="6" customFormat="1" ht="14.25" customHeight="1" x14ac:dyDescent="0.25">
      <c r="A86" s="24"/>
      <c r="B86" s="11" t="s">
        <v>102</v>
      </c>
      <c r="C86" s="11" t="s">
        <v>101</v>
      </c>
      <c r="D86" s="65">
        <v>0</v>
      </c>
      <c r="E86" s="66"/>
      <c r="G86" s="1"/>
      <c r="H86" s="1"/>
    </row>
    <row r="87" spans="1:8" s="6" customFormat="1" ht="14.25" customHeight="1" x14ac:dyDescent="0.25">
      <c r="A87" s="24"/>
      <c r="B87" s="11" t="s">
        <v>103</v>
      </c>
      <c r="C87" s="11" t="s">
        <v>101</v>
      </c>
      <c r="D87" s="65">
        <v>0</v>
      </c>
      <c r="E87" s="66"/>
      <c r="G87" s="1"/>
      <c r="H87" s="1"/>
    </row>
    <row r="88" spans="1:8" s="6" customFormat="1" ht="14.25" customHeight="1" x14ac:dyDescent="0.25">
      <c r="A88" s="49"/>
      <c r="B88" s="11" t="s">
        <v>104</v>
      </c>
      <c r="C88" s="11" t="s">
        <v>7</v>
      </c>
      <c r="D88" s="65">
        <v>0</v>
      </c>
      <c r="E88" s="66"/>
      <c r="G88" s="1"/>
      <c r="H88" s="1"/>
    </row>
    <row r="89" spans="1:8" s="6" customFormat="1" ht="16.5" customHeight="1" x14ac:dyDescent="0.25">
      <c r="A89" s="67" t="s">
        <v>105</v>
      </c>
      <c r="B89" s="68"/>
      <c r="C89" s="68"/>
      <c r="D89" s="68"/>
      <c r="E89" s="69"/>
      <c r="G89" s="1"/>
      <c r="H89" s="1"/>
    </row>
    <row r="90" spans="1:8" s="6" customFormat="1" ht="16.5" customHeight="1" x14ac:dyDescent="0.25">
      <c r="A90" s="31">
        <v>1</v>
      </c>
      <c r="B90" s="21" t="s">
        <v>106</v>
      </c>
      <c r="C90" s="21" t="s">
        <v>107</v>
      </c>
      <c r="D90" s="48">
        <v>0</v>
      </c>
      <c r="E90" s="33"/>
      <c r="G90" s="1"/>
      <c r="H90" s="1"/>
    </row>
    <row r="91" spans="1:8" s="6" customFormat="1" ht="16.5" customHeight="1" x14ac:dyDescent="0.25">
      <c r="A91" s="31">
        <v>2</v>
      </c>
      <c r="B91" s="21" t="s">
        <v>108</v>
      </c>
      <c r="C91" s="21" t="s">
        <v>107</v>
      </c>
      <c r="D91" s="48">
        <v>0</v>
      </c>
      <c r="E91" s="33"/>
      <c r="G91" s="1"/>
      <c r="H91" s="1"/>
    </row>
    <row r="92" spans="1:8" s="6" customFormat="1" ht="16.5" customHeight="1" x14ac:dyDescent="0.25">
      <c r="A92" s="31">
        <v>3</v>
      </c>
      <c r="B92" s="21" t="s">
        <v>109</v>
      </c>
      <c r="C92" s="21" t="s">
        <v>107</v>
      </c>
      <c r="D92" s="34"/>
      <c r="E92" s="33"/>
      <c r="G92" s="1"/>
      <c r="H92" s="1"/>
    </row>
    <row r="93" spans="1:8" s="6" customFormat="1" ht="16.5" customHeight="1" x14ac:dyDescent="0.25">
      <c r="A93" s="31">
        <v>4</v>
      </c>
      <c r="B93" s="21" t="s">
        <v>110</v>
      </c>
      <c r="C93" s="21" t="s">
        <v>107</v>
      </c>
      <c r="D93" s="48" t="s">
        <v>111</v>
      </c>
      <c r="E93" s="33"/>
      <c r="G93" s="1"/>
      <c r="H93" s="1"/>
    </row>
    <row r="94" spans="1:8" s="6" customFormat="1" ht="16.5" customHeight="1" x14ac:dyDescent="0.25">
      <c r="A94" s="31">
        <v>5</v>
      </c>
      <c r="B94" s="21" t="s">
        <v>112</v>
      </c>
      <c r="C94" s="21" t="s">
        <v>107</v>
      </c>
      <c r="D94" s="48" t="s">
        <v>111</v>
      </c>
      <c r="E94" s="33"/>
      <c r="G94" s="1"/>
      <c r="H94" s="1"/>
    </row>
    <row r="95" spans="1:8" s="6" customFormat="1" ht="16.5" customHeight="1" x14ac:dyDescent="0.25">
      <c r="A95" s="31">
        <v>6</v>
      </c>
      <c r="B95" s="21" t="s">
        <v>113</v>
      </c>
      <c r="C95" s="21" t="s">
        <v>107</v>
      </c>
      <c r="D95" s="34"/>
      <c r="E95" s="33"/>
      <c r="G95" s="1"/>
      <c r="H95" s="1"/>
    </row>
    <row r="96" spans="1:8" s="6" customFormat="1" ht="16.5" customHeight="1" x14ac:dyDescent="0.25">
      <c r="A96" s="67" t="s">
        <v>114</v>
      </c>
      <c r="B96" s="68"/>
      <c r="C96" s="68"/>
      <c r="D96" s="68"/>
      <c r="E96" s="69"/>
      <c r="G96" s="1"/>
      <c r="H96" s="1"/>
    </row>
    <row r="97" spans="1:8" s="6" customFormat="1" ht="16.5" customHeight="1" x14ac:dyDescent="0.25">
      <c r="A97" s="31">
        <v>1</v>
      </c>
      <c r="B97" s="21" t="s">
        <v>115</v>
      </c>
      <c r="C97" s="21" t="s">
        <v>116</v>
      </c>
      <c r="D97" s="48">
        <v>0</v>
      </c>
      <c r="E97" s="33"/>
      <c r="G97" s="1"/>
      <c r="H97" s="1"/>
    </row>
    <row r="98" spans="1:8" s="6" customFormat="1" ht="16.5" customHeight="1" x14ac:dyDescent="0.25">
      <c r="A98" s="31">
        <v>2</v>
      </c>
      <c r="B98" s="21" t="s">
        <v>117</v>
      </c>
      <c r="C98" s="21" t="s">
        <v>116</v>
      </c>
      <c r="D98" s="48">
        <v>0</v>
      </c>
      <c r="E98" s="33"/>
      <c r="G98" s="1"/>
      <c r="H98" s="1"/>
    </row>
    <row r="99" spans="1:8" s="6" customFormat="1" ht="16.5" customHeight="1" x14ac:dyDescent="0.25">
      <c r="A99" s="31">
        <v>3</v>
      </c>
      <c r="B99" s="21" t="s">
        <v>118</v>
      </c>
      <c r="C99" s="21" t="s">
        <v>116</v>
      </c>
      <c r="D99" s="48" t="s">
        <v>111</v>
      </c>
      <c r="E99" s="33"/>
      <c r="G99" s="1"/>
      <c r="H99" s="1"/>
    </row>
    <row r="100" spans="1:8" s="6" customFormat="1" ht="16.5" customHeight="1" x14ac:dyDescent="0.25">
      <c r="A100" s="31">
        <v>4</v>
      </c>
      <c r="B100" s="21" t="s">
        <v>119</v>
      </c>
      <c r="C100" s="21" t="s">
        <v>107</v>
      </c>
      <c r="D100" s="48">
        <v>0</v>
      </c>
      <c r="E100" s="33"/>
      <c r="G100" s="1"/>
      <c r="H100" s="1"/>
    </row>
    <row r="101" spans="1:8" s="6" customFormat="1" ht="16.5" customHeight="1" x14ac:dyDescent="0.25">
      <c r="A101" s="70" t="s">
        <v>120</v>
      </c>
      <c r="B101" s="71"/>
      <c r="C101" s="71"/>
      <c r="D101" s="71"/>
      <c r="E101" s="72"/>
      <c r="G101" s="1"/>
      <c r="H101" s="1"/>
    </row>
    <row r="102" spans="1:8" s="6" customFormat="1" ht="16.5" customHeight="1" x14ac:dyDescent="0.25">
      <c r="A102" s="31">
        <v>1</v>
      </c>
      <c r="B102" s="21" t="s">
        <v>121</v>
      </c>
      <c r="C102" s="21" t="s">
        <v>116</v>
      </c>
      <c r="D102" s="50"/>
      <c r="E102" s="33"/>
      <c r="G102" s="1"/>
      <c r="H102" s="1"/>
    </row>
    <row r="103" spans="1:8" s="6" customFormat="1" ht="16.5" customHeight="1" x14ac:dyDescent="0.25">
      <c r="A103" s="31">
        <v>2</v>
      </c>
      <c r="B103" s="21" t="s">
        <v>122</v>
      </c>
      <c r="C103" s="21" t="s">
        <v>116</v>
      </c>
      <c r="D103" s="50"/>
      <c r="E103" s="33"/>
      <c r="G103" s="1"/>
      <c r="H103" s="1"/>
    </row>
    <row r="104" spans="1:8" s="6" customFormat="1" ht="24.75" customHeight="1" x14ac:dyDescent="0.25">
      <c r="A104" s="31">
        <v>3</v>
      </c>
      <c r="B104" s="21" t="s">
        <v>123</v>
      </c>
      <c r="C104" s="21" t="s">
        <v>107</v>
      </c>
      <c r="D104" s="50"/>
      <c r="E104" s="33"/>
      <c r="G104" s="1"/>
      <c r="H104" s="1"/>
    </row>
    <row r="105" spans="1:8" ht="16.5" customHeight="1" x14ac:dyDescent="0.25">
      <c r="A105" s="47"/>
      <c r="B105" s="36"/>
      <c r="C105" s="36"/>
      <c r="D105" s="37"/>
      <c r="E105" s="37"/>
    </row>
    <row r="106" spans="1:8" ht="16.5" customHeight="1" x14ac:dyDescent="0.25">
      <c r="A106" s="61" t="s">
        <v>136</v>
      </c>
      <c r="B106" s="62"/>
      <c r="C106" s="62"/>
      <c r="D106" s="62"/>
      <c r="E106" s="62"/>
      <c r="F106" s="62"/>
    </row>
    <row r="107" spans="1:8" ht="16.5" customHeight="1" x14ac:dyDescent="0.25">
      <c r="A107" s="47"/>
      <c r="B107" s="36"/>
      <c r="C107" s="36"/>
      <c r="D107" s="37"/>
      <c r="E107" s="37"/>
    </row>
    <row r="108" spans="1:8" ht="16.5" customHeight="1" x14ac:dyDescent="0.25">
      <c r="A108" s="61" t="s">
        <v>135</v>
      </c>
      <c r="B108" s="62"/>
      <c r="C108" s="62"/>
      <c r="D108" s="62"/>
      <c r="E108" s="62"/>
      <c r="F108" s="62"/>
    </row>
    <row r="109" spans="1:8" ht="16.5" customHeight="1" x14ac:dyDescent="0.25">
      <c r="A109" s="47"/>
      <c r="B109" s="36"/>
      <c r="C109" s="36"/>
      <c r="D109" s="37"/>
      <c r="E109" s="37"/>
    </row>
    <row r="110" spans="1:8" ht="16.5" customHeight="1" x14ac:dyDescent="0.25">
      <c r="A110" s="47"/>
      <c r="B110" s="36"/>
      <c r="C110" s="36"/>
      <c r="D110" s="37"/>
      <c r="E110" s="37"/>
    </row>
    <row r="111" spans="1:8" ht="16.5" customHeight="1" x14ac:dyDescent="0.25">
      <c r="A111" s="47"/>
      <c r="B111" s="36"/>
      <c r="C111" s="36"/>
      <c r="D111" s="37"/>
      <c r="E111" s="37"/>
    </row>
    <row r="112" spans="1:8" ht="16.5" customHeight="1" x14ac:dyDescent="0.25">
      <c r="A112" s="47"/>
      <c r="B112" s="36"/>
      <c r="C112" s="36"/>
      <c r="D112" s="37"/>
      <c r="E112" s="37"/>
    </row>
    <row r="113" spans="1:8" ht="16.5" customHeight="1" x14ac:dyDescent="0.25">
      <c r="A113" s="47"/>
      <c r="B113" s="36"/>
      <c r="C113" s="36"/>
      <c r="D113" s="37"/>
      <c r="E113" s="37"/>
    </row>
    <row r="114" spans="1:8" ht="16.5" customHeight="1" x14ac:dyDescent="0.25">
      <c r="A114" s="47"/>
      <c r="B114" s="36"/>
      <c r="C114" s="36"/>
      <c r="D114" s="37"/>
      <c r="E114" s="37"/>
    </row>
    <row r="115" spans="1:8" ht="16.5" customHeight="1" x14ac:dyDescent="0.25">
      <c r="A115" s="47"/>
      <c r="B115" s="36"/>
      <c r="C115" s="36"/>
      <c r="D115" s="37"/>
      <c r="E115" s="37"/>
    </row>
    <row r="116" spans="1:8" ht="16.5" customHeight="1" x14ac:dyDescent="0.25">
      <c r="A116" s="47"/>
      <c r="B116" s="36"/>
      <c r="C116" s="36"/>
      <c r="D116" s="37"/>
      <c r="E116" s="37"/>
    </row>
    <row r="117" spans="1:8" ht="16.5" customHeight="1" x14ac:dyDescent="0.25">
      <c r="A117" s="47"/>
      <c r="B117" s="36"/>
      <c r="C117" s="36"/>
      <c r="D117" s="37"/>
      <c r="E117" s="37"/>
    </row>
    <row r="118" spans="1:8" ht="16.5" customHeight="1" x14ac:dyDescent="0.25">
      <c r="A118" s="47"/>
      <c r="B118" s="36"/>
      <c r="C118" s="36"/>
      <c r="D118" s="37"/>
      <c r="E118" s="37"/>
    </row>
    <row r="119" spans="1:8" ht="16.5" customHeight="1" x14ac:dyDescent="0.25">
      <c r="A119" s="47"/>
      <c r="B119" s="36"/>
      <c r="C119" s="36"/>
      <c r="D119" s="37"/>
      <c r="E119" s="37"/>
    </row>
    <row r="120" spans="1:8" ht="16.5" customHeight="1" x14ac:dyDescent="0.25">
      <c r="A120" s="47"/>
      <c r="B120" s="36"/>
      <c r="C120" s="36"/>
      <c r="D120" s="37"/>
      <c r="E120" s="37"/>
    </row>
    <row r="121" spans="1:8" s="6" customFormat="1" ht="16.5" customHeight="1" x14ac:dyDescent="0.25">
      <c r="A121" s="47"/>
      <c r="B121" s="36"/>
      <c r="C121" s="36"/>
      <c r="D121" s="37"/>
      <c r="E121" s="37"/>
      <c r="G121" s="1"/>
      <c r="H121" s="1"/>
    </row>
    <row r="122" spans="1:8" s="6" customFormat="1" ht="16.5" customHeight="1" x14ac:dyDescent="0.25">
      <c r="A122" s="47"/>
      <c r="B122" s="36"/>
      <c r="C122" s="36"/>
      <c r="D122" s="37"/>
      <c r="E122" s="37"/>
      <c r="G122" s="1"/>
      <c r="H122" s="1"/>
    </row>
    <row r="123" spans="1:8" s="6" customFormat="1" ht="16.5" customHeight="1" x14ac:dyDescent="0.25">
      <c r="A123" s="47"/>
      <c r="B123" s="36"/>
      <c r="C123" s="36"/>
      <c r="D123" s="37"/>
      <c r="E123" s="37"/>
      <c r="G123" s="1"/>
      <c r="H123" s="1"/>
    </row>
    <row r="124" spans="1:8" s="6" customFormat="1" ht="16.5" customHeight="1" x14ac:dyDescent="0.25">
      <c r="A124" s="47"/>
      <c r="B124" s="36"/>
      <c r="C124" s="36"/>
      <c r="D124" s="37"/>
      <c r="E124" s="37"/>
      <c r="G124" s="1"/>
      <c r="H124" s="1"/>
    </row>
    <row r="125" spans="1:8" s="6" customFormat="1" ht="16.5" customHeight="1" x14ac:dyDescent="0.25">
      <c r="A125" s="47"/>
      <c r="B125" s="36"/>
      <c r="C125" s="36"/>
      <c r="D125" s="37"/>
      <c r="E125" s="37"/>
      <c r="G125" s="1"/>
      <c r="H125" s="1"/>
    </row>
    <row r="126" spans="1:8" s="6" customFormat="1" ht="16.5" customHeight="1" x14ac:dyDescent="0.25">
      <c r="A126" s="47"/>
      <c r="B126" s="36"/>
      <c r="C126" s="36"/>
      <c r="D126" s="37"/>
      <c r="E126" s="37"/>
      <c r="G126" s="1"/>
      <c r="H126" s="1"/>
    </row>
    <row r="127" spans="1:8" s="6" customFormat="1" ht="16.5" customHeight="1" x14ac:dyDescent="0.25">
      <c r="A127" s="47"/>
      <c r="B127" s="36"/>
      <c r="C127" s="36"/>
      <c r="D127" s="37"/>
      <c r="E127" s="37"/>
      <c r="G127" s="1"/>
      <c r="H127" s="1"/>
    </row>
    <row r="128" spans="1:8" s="6" customFormat="1" ht="16.5" customHeight="1" x14ac:dyDescent="0.25">
      <c r="A128" s="47"/>
      <c r="B128" s="36"/>
      <c r="C128" s="36"/>
      <c r="D128" s="37"/>
      <c r="E128" s="37"/>
      <c r="G128" s="1"/>
      <c r="H128" s="1"/>
    </row>
    <row r="129" spans="1:8" s="6" customFormat="1" ht="16.5" customHeight="1" x14ac:dyDescent="0.25">
      <c r="A129" s="47"/>
      <c r="B129" s="36"/>
      <c r="C129" s="36"/>
      <c r="D129" s="37"/>
      <c r="E129" s="37"/>
      <c r="G129" s="1"/>
      <c r="H129" s="1"/>
    </row>
    <row r="130" spans="1:8" s="6" customFormat="1" ht="16.5" customHeight="1" x14ac:dyDescent="0.25">
      <c r="A130" s="47"/>
      <c r="B130" s="36"/>
      <c r="C130" s="36"/>
      <c r="D130" s="37"/>
      <c r="E130" s="37"/>
      <c r="G130" s="1"/>
      <c r="H130" s="1"/>
    </row>
    <row r="131" spans="1:8" s="6" customFormat="1" ht="16.5" customHeight="1" x14ac:dyDescent="0.25">
      <c r="A131" s="47"/>
      <c r="B131" s="36"/>
      <c r="C131" s="36"/>
      <c r="D131" s="37"/>
      <c r="E131" s="37"/>
      <c r="G131" s="1"/>
      <c r="H131" s="1"/>
    </row>
    <row r="132" spans="1:8" s="6" customFormat="1" ht="16.5" customHeight="1" x14ac:dyDescent="0.25">
      <c r="A132" s="47"/>
      <c r="B132" s="36"/>
      <c r="C132" s="36"/>
      <c r="D132" s="37"/>
      <c r="E132" s="37"/>
      <c r="G132" s="1"/>
      <c r="H132" s="1"/>
    </row>
    <row r="133" spans="1:8" s="6" customFormat="1" ht="16.5" customHeight="1" x14ac:dyDescent="0.25">
      <c r="A133" s="47"/>
      <c r="B133" s="36"/>
      <c r="C133" s="36"/>
      <c r="D133" s="37"/>
      <c r="E133" s="37"/>
      <c r="G133" s="1"/>
      <c r="H133" s="1"/>
    </row>
    <row r="134" spans="1:8" s="6" customFormat="1" ht="9.75" customHeight="1" x14ac:dyDescent="0.25">
      <c r="A134" s="1"/>
      <c r="B134" s="1"/>
      <c r="C134" s="1"/>
      <c r="D134" s="1"/>
      <c r="E134" s="1"/>
      <c r="G134" s="1"/>
      <c r="H134" s="1"/>
    </row>
    <row r="135" spans="1:8" s="6" customFormat="1" x14ac:dyDescent="0.25">
      <c r="A135" s="1"/>
      <c r="B135" s="1"/>
      <c r="C135" s="1"/>
      <c r="D135" s="1"/>
      <c r="E135" s="38"/>
      <c r="G135" s="1"/>
      <c r="H135" s="1"/>
    </row>
  </sheetData>
  <mergeCells count="78">
    <mergeCell ref="A108:F108"/>
    <mergeCell ref="D87:E87"/>
    <mergeCell ref="D88:E88"/>
    <mergeCell ref="A89:E89"/>
    <mergeCell ref="A96:E96"/>
    <mergeCell ref="A101:E101"/>
    <mergeCell ref="A106:F106"/>
    <mergeCell ref="D86:E86"/>
    <mergeCell ref="B67:E67"/>
    <mergeCell ref="B68:E68"/>
    <mergeCell ref="D69:D70"/>
    <mergeCell ref="E69:E70"/>
    <mergeCell ref="B71:E71"/>
    <mergeCell ref="D72:D80"/>
    <mergeCell ref="E72:E80"/>
    <mergeCell ref="B81:E81"/>
    <mergeCell ref="D82:D83"/>
    <mergeCell ref="E82:E83"/>
    <mergeCell ref="B84:E84"/>
    <mergeCell ref="D85:E85"/>
    <mergeCell ref="C62:C64"/>
    <mergeCell ref="D62:D66"/>
    <mergeCell ref="E62:E66"/>
    <mergeCell ref="B48:E48"/>
    <mergeCell ref="D49:D51"/>
    <mergeCell ref="E49:E51"/>
    <mergeCell ref="B52:E52"/>
    <mergeCell ref="E53:E55"/>
    <mergeCell ref="B56:E56"/>
    <mergeCell ref="C57:C58"/>
    <mergeCell ref="D57:D58"/>
    <mergeCell ref="E57:E58"/>
    <mergeCell ref="B59:E59"/>
    <mergeCell ref="B61:E61"/>
    <mergeCell ref="B39:E39"/>
    <mergeCell ref="C40:C45"/>
    <mergeCell ref="D40:D45"/>
    <mergeCell ref="E40:E47"/>
    <mergeCell ref="C46:C47"/>
    <mergeCell ref="D46:D47"/>
    <mergeCell ref="A37:E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A36:C36"/>
    <mergeCell ref="A25:C25"/>
    <mergeCell ref="D25:E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E24"/>
    <mergeCell ref="B13:C13"/>
    <mergeCell ref="A1:F1"/>
    <mergeCell ref="A3:E3"/>
    <mergeCell ref="B4:C4"/>
    <mergeCell ref="B5:C5"/>
    <mergeCell ref="B6:C6"/>
    <mergeCell ref="A7:E7"/>
    <mergeCell ref="B2:C2"/>
    <mergeCell ref="B8:C8"/>
    <mergeCell ref="B9:C9"/>
    <mergeCell ref="B10:C10"/>
    <mergeCell ref="B11:C11"/>
    <mergeCell ref="B12:C12"/>
  </mergeCells>
  <pageMargins left="0.7" right="0.7" top="0.75" bottom="0.75" header="0.3" footer="0.3"/>
  <pageSetup paperSize="9" scale="79" orientation="portrait" r:id="rId1"/>
  <rowBreaks count="1" manualBreakCount="1">
    <brk id="106" max="4" man="1"/>
  </rowBreaks>
  <colBreaks count="1" manualBreakCount="1">
    <brk id="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BFD88-96B7-4D13-A514-962F1B8D3070}">
  <sheetPr>
    <tabColor rgb="FF00B050"/>
  </sheetPr>
  <dimension ref="A1:H135"/>
  <sheetViews>
    <sheetView zoomScale="110" zoomScaleNormal="110" workbookViewId="0">
      <selection activeCell="G25" sqref="G25"/>
    </sheetView>
  </sheetViews>
  <sheetFormatPr defaultRowHeight="12.75" x14ac:dyDescent="0.25"/>
  <cols>
    <col min="1" max="1" width="6.42578125" style="1" customWidth="1"/>
    <col min="2" max="2" width="46.7109375" style="1" customWidth="1"/>
    <col min="3" max="3" width="22.7109375" style="1" customWidth="1"/>
    <col min="4" max="4" width="19.42578125" style="1" customWidth="1"/>
    <col min="5" max="5" width="14.7109375" style="1" customWidth="1"/>
    <col min="6" max="6" width="12.28515625" style="6" customWidth="1"/>
    <col min="7" max="7" width="11.5703125" style="1" customWidth="1"/>
    <col min="8" max="8" width="8.7109375" style="1" bestFit="1" customWidth="1"/>
    <col min="9" max="16384" width="9.140625" style="1"/>
  </cols>
  <sheetData>
    <row r="1" spans="1:6" ht="29.25" customHeight="1" x14ac:dyDescent="0.25">
      <c r="A1" s="105" t="s">
        <v>177</v>
      </c>
      <c r="B1" s="106"/>
      <c r="C1" s="106"/>
      <c r="D1" s="106"/>
      <c r="E1" s="106"/>
      <c r="F1" s="106"/>
    </row>
    <row r="2" spans="1:6" ht="15" x14ac:dyDescent="0.25">
      <c r="A2" s="46"/>
      <c r="B2" s="63" t="s">
        <v>158</v>
      </c>
      <c r="C2" s="64"/>
      <c r="D2" s="47"/>
      <c r="E2" s="47"/>
      <c r="F2" s="5">
        <v>384.6</v>
      </c>
    </row>
    <row r="3" spans="1:6" ht="12" customHeight="1" x14ac:dyDescent="0.25">
      <c r="A3" s="95" t="s">
        <v>0</v>
      </c>
      <c r="B3" s="96"/>
      <c r="C3" s="96"/>
      <c r="D3" s="96"/>
      <c r="E3" s="97"/>
    </row>
    <row r="4" spans="1:6" ht="12.6" customHeight="1" x14ac:dyDescent="0.25">
      <c r="A4" s="7">
        <v>1</v>
      </c>
      <c r="B4" s="100" t="s">
        <v>1</v>
      </c>
      <c r="C4" s="101"/>
      <c r="D4" s="8" t="s">
        <v>127</v>
      </c>
      <c r="E4" s="9"/>
    </row>
    <row r="5" spans="1:6" ht="11.25" customHeight="1" x14ac:dyDescent="0.25">
      <c r="A5" s="7">
        <v>2</v>
      </c>
      <c r="B5" s="100" t="s">
        <v>3</v>
      </c>
      <c r="C5" s="101"/>
      <c r="D5" s="8" t="s">
        <v>126</v>
      </c>
      <c r="E5" s="39" t="s">
        <v>129</v>
      </c>
    </row>
    <row r="6" spans="1:6" ht="9.75" customHeight="1" x14ac:dyDescent="0.25">
      <c r="A6" s="7">
        <v>3</v>
      </c>
      <c r="B6" s="100" t="s">
        <v>4</v>
      </c>
      <c r="C6" s="101"/>
      <c r="D6" s="8" t="s">
        <v>128</v>
      </c>
      <c r="E6" s="9" t="s">
        <v>2</v>
      </c>
    </row>
    <row r="7" spans="1:6" ht="19.5" customHeight="1" x14ac:dyDescent="0.25">
      <c r="A7" s="95" t="s">
        <v>5</v>
      </c>
      <c r="B7" s="96"/>
      <c r="C7" s="96"/>
      <c r="D7" s="96"/>
      <c r="E7" s="97"/>
    </row>
    <row r="8" spans="1:6" ht="9.75" customHeight="1" x14ac:dyDescent="0.25">
      <c r="A8" s="7">
        <v>4</v>
      </c>
      <c r="B8" s="100" t="s">
        <v>6</v>
      </c>
      <c r="C8" s="101"/>
      <c r="D8" s="10">
        <v>0</v>
      </c>
      <c r="E8" s="11" t="s">
        <v>7</v>
      </c>
    </row>
    <row r="9" spans="1:6" ht="9.75" customHeight="1" x14ac:dyDescent="0.25">
      <c r="A9" s="7">
        <v>5</v>
      </c>
      <c r="B9" s="100" t="s">
        <v>8</v>
      </c>
      <c r="C9" s="101"/>
      <c r="D9" s="10">
        <v>0</v>
      </c>
      <c r="E9" s="12" t="s">
        <v>9</v>
      </c>
    </row>
    <row r="10" spans="1:6" ht="9.75" customHeight="1" x14ac:dyDescent="0.25">
      <c r="A10" s="7">
        <v>6</v>
      </c>
      <c r="B10" s="100" t="s">
        <v>10</v>
      </c>
      <c r="C10" s="101"/>
      <c r="D10" s="13">
        <v>63329.95</v>
      </c>
      <c r="E10" s="12" t="s">
        <v>9</v>
      </c>
    </row>
    <row r="11" spans="1:6" ht="9.75" customHeight="1" x14ac:dyDescent="0.25">
      <c r="A11" s="14">
        <v>7</v>
      </c>
      <c r="B11" s="92" t="s">
        <v>11</v>
      </c>
      <c r="C11" s="94"/>
      <c r="D11" s="15">
        <v>49890.48</v>
      </c>
      <c r="E11" s="9" t="s">
        <v>12</v>
      </c>
    </row>
    <row r="12" spans="1:6" ht="9.75" customHeight="1" x14ac:dyDescent="0.25">
      <c r="A12" s="7">
        <v>9</v>
      </c>
      <c r="B12" s="100" t="s">
        <v>132</v>
      </c>
      <c r="C12" s="101"/>
      <c r="D12" s="16">
        <f>D11-D13</f>
        <v>42905.8128</v>
      </c>
      <c r="E12" s="12" t="s">
        <v>9</v>
      </c>
    </row>
    <row r="13" spans="1:6" ht="9.75" customHeight="1" x14ac:dyDescent="0.25">
      <c r="A13" s="7">
        <v>10</v>
      </c>
      <c r="B13" s="100" t="s">
        <v>13</v>
      </c>
      <c r="C13" s="101"/>
      <c r="D13" s="16">
        <f>D11*14%</f>
        <v>6984.6672000000008</v>
      </c>
      <c r="E13" s="12" t="s">
        <v>9</v>
      </c>
    </row>
    <row r="14" spans="1:6" ht="9.75" customHeight="1" x14ac:dyDescent="0.25">
      <c r="A14" s="14">
        <v>11</v>
      </c>
      <c r="B14" s="92" t="s">
        <v>14</v>
      </c>
      <c r="C14" s="94"/>
      <c r="D14" s="15">
        <v>50947.18</v>
      </c>
      <c r="E14" s="9" t="s">
        <v>12</v>
      </c>
    </row>
    <row r="15" spans="1:6" ht="9.75" customHeight="1" x14ac:dyDescent="0.25">
      <c r="A15" s="7">
        <v>12</v>
      </c>
      <c r="B15" s="100" t="s">
        <v>15</v>
      </c>
      <c r="C15" s="101"/>
      <c r="D15" s="17">
        <v>50947.18</v>
      </c>
      <c r="E15" s="12" t="s">
        <v>9</v>
      </c>
    </row>
    <row r="16" spans="1:6" ht="9.75" customHeight="1" x14ac:dyDescent="0.25">
      <c r="A16" s="7">
        <v>13</v>
      </c>
      <c r="B16" s="100" t="s">
        <v>16</v>
      </c>
      <c r="C16" s="101"/>
      <c r="D16" s="10">
        <v>0</v>
      </c>
      <c r="E16" s="12" t="s">
        <v>9</v>
      </c>
    </row>
    <row r="17" spans="1:8" ht="9.75" customHeight="1" x14ac:dyDescent="0.25">
      <c r="A17" s="7">
        <v>14</v>
      </c>
      <c r="B17" s="100" t="s">
        <v>17</v>
      </c>
      <c r="C17" s="101"/>
      <c r="D17" s="10">
        <v>0</v>
      </c>
      <c r="E17" s="12" t="s">
        <v>9</v>
      </c>
    </row>
    <row r="18" spans="1:8" ht="9.75" customHeight="1" x14ac:dyDescent="0.25">
      <c r="A18" s="7">
        <v>15</v>
      </c>
      <c r="B18" s="100" t="s">
        <v>18</v>
      </c>
      <c r="C18" s="101"/>
      <c r="D18" s="10">
        <v>0</v>
      </c>
      <c r="E18" s="12" t="s">
        <v>9</v>
      </c>
    </row>
    <row r="19" spans="1:8" ht="9.75" customHeight="1" x14ac:dyDescent="0.25">
      <c r="A19" s="7">
        <v>16</v>
      </c>
      <c r="B19" s="100" t="s">
        <v>19</v>
      </c>
      <c r="C19" s="101"/>
      <c r="D19" s="10">
        <v>0</v>
      </c>
      <c r="E19" s="12" t="s">
        <v>9</v>
      </c>
    </row>
    <row r="20" spans="1:8" ht="9.75" customHeight="1" x14ac:dyDescent="0.25">
      <c r="A20" s="14">
        <v>17</v>
      </c>
      <c r="B20" s="92" t="s">
        <v>20</v>
      </c>
      <c r="C20" s="94"/>
      <c r="D20" s="18">
        <f>D10+D11-D15</f>
        <v>62273.249999999993</v>
      </c>
      <c r="E20" s="9" t="s">
        <v>12</v>
      </c>
    </row>
    <row r="21" spans="1:8" ht="9.75" customHeight="1" x14ac:dyDescent="0.25">
      <c r="A21" s="7">
        <v>18</v>
      </c>
      <c r="B21" s="100" t="s">
        <v>21</v>
      </c>
      <c r="C21" s="101"/>
      <c r="D21" s="12" t="s">
        <v>22</v>
      </c>
      <c r="E21" s="12" t="s">
        <v>9</v>
      </c>
    </row>
    <row r="22" spans="1:8" ht="9.75" customHeight="1" x14ac:dyDescent="0.25">
      <c r="A22" s="7">
        <v>19</v>
      </c>
      <c r="B22" s="100" t="s">
        <v>23</v>
      </c>
      <c r="C22" s="101"/>
      <c r="D22" s="12" t="s">
        <v>22</v>
      </c>
      <c r="E22" s="12" t="s">
        <v>9</v>
      </c>
    </row>
    <row r="23" spans="1:8" ht="13.7" customHeight="1" x14ac:dyDescent="0.25">
      <c r="A23" s="7">
        <v>20</v>
      </c>
      <c r="B23" s="100" t="s">
        <v>24</v>
      </c>
      <c r="C23" s="101"/>
      <c r="D23" s="17">
        <f>D20</f>
        <v>62273.249999999993</v>
      </c>
      <c r="E23" s="12" t="s">
        <v>9</v>
      </c>
      <c r="H23" s="6"/>
    </row>
    <row r="24" spans="1:8" ht="12" customHeight="1" x14ac:dyDescent="0.25">
      <c r="A24" s="95" t="s">
        <v>25</v>
      </c>
      <c r="B24" s="96"/>
      <c r="C24" s="96"/>
      <c r="D24" s="96"/>
      <c r="E24" s="97"/>
    </row>
    <row r="25" spans="1:8" ht="19.5" customHeight="1" x14ac:dyDescent="0.25">
      <c r="A25" s="90" t="s">
        <v>26</v>
      </c>
      <c r="B25" s="102"/>
      <c r="C25" s="91"/>
      <c r="D25" s="103" t="s">
        <v>27</v>
      </c>
      <c r="E25" s="104"/>
    </row>
    <row r="26" spans="1:8" ht="21.75" customHeight="1" x14ac:dyDescent="0.25">
      <c r="A26" s="19">
        <v>21</v>
      </c>
      <c r="B26" s="90" t="s">
        <v>28</v>
      </c>
      <c r="C26" s="98"/>
      <c r="D26" s="20">
        <f>D12*46.2%+2945.04</f>
        <v>22767.525513600001</v>
      </c>
      <c r="E26" s="21" t="s">
        <v>29</v>
      </c>
    </row>
    <row r="27" spans="1:8" ht="15.75" customHeight="1" x14ac:dyDescent="0.25">
      <c r="A27" s="19">
        <v>22</v>
      </c>
      <c r="B27" s="90" t="s">
        <v>130</v>
      </c>
      <c r="C27" s="91"/>
      <c r="D27" s="15">
        <f>D13</f>
        <v>6984.6672000000008</v>
      </c>
      <c r="E27" s="21" t="s">
        <v>29</v>
      </c>
    </row>
    <row r="28" spans="1:8" ht="12" customHeight="1" x14ac:dyDescent="0.25">
      <c r="A28" s="19">
        <v>23</v>
      </c>
      <c r="B28" s="90" t="s">
        <v>30</v>
      </c>
      <c r="C28" s="91"/>
      <c r="D28" s="16">
        <f>D27*34%</f>
        <v>2374.7868480000006</v>
      </c>
      <c r="E28" s="21" t="s">
        <v>29</v>
      </c>
    </row>
    <row r="29" spans="1:8" ht="12" customHeight="1" x14ac:dyDescent="0.25">
      <c r="A29" s="19">
        <v>24</v>
      </c>
      <c r="B29" s="90" t="s">
        <v>31</v>
      </c>
      <c r="C29" s="91"/>
      <c r="D29" s="16">
        <f>D27*33%</f>
        <v>2304.9401760000005</v>
      </c>
      <c r="E29" s="21" t="s">
        <v>29</v>
      </c>
    </row>
    <row r="30" spans="1:8" ht="13.35" customHeight="1" x14ac:dyDescent="0.25">
      <c r="A30" s="19">
        <v>25</v>
      </c>
      <c r="B30" s="90" t="s">
        <v>32</v>
      </c>
      <c r="C30" s="91"/>
      <c r="D30" s="16">
        <f>D27*33%</f>
        <v>2304.9401760000005</v>
      </c>
      <c r="E30" s="21" t="s">
        <v>29</v>
      </c>
    </row>
    <row r="31" spans="1:8" ht="19.5" customHeight="1" x14ac:dyDescent="0.25">
      <c r="A31" s="19">
        <v>26</v>
      </c>
      <c r="B31" s="99" t="s">
        <v>33</v>
      </c>
      <c r="C31" s="98"/>
      <c r="D31" s="16">
        <f>D12*14%</f>
        <v>6006.8137920000008</v>
      </c>
      <c r="E31" s="21" t="s">
        <v>29</v>
      </c>
    </row>
    <row r="32" spans="1:8" ht="14.45" customHeight="1" x14ac:dyDescent="0.25">
      <c r="A32" s="19">
        <v>27</v>
      </c>
      <c r="B32" s="90" t="s">
        <v>34</v>
      </c>
      <c r="C32" s="91"/>
      <c r="D32" s="16">
        <f>D12*21%</f>
        <v>9010.2206879999994</v>
      </c>
      <c r="E32" s="21" t="s">
        <v>29</v>
      </c>
    </row>
    <row r="33" spans="1:7" ht="17.850000000000001" customHeight="1" x14ac:dyDescent="0.25">
      <c r="A33" s="19">
        <v>28</v>
      </c>
      <c r="B33" s="90" t="s">
        <v>35</v>
      </c>
      <c r="C33" s="91"/>
      <c r="D33" s="16">
        <f>D12*10%</f>
        <v>4290.5812800000003</v>
      </c>
      <c r="E33" s="21" t="s">
        <v>29</v>
      </c>
    </row>
    <row r="34" spans="1:7" ht="15.75" customHeight="1" x14ac:dyDescent="0.25">
      <c r="A34" s="19">
        <v>31</v>
      </c>
      <c r="B34" s="90" t="s">
        <v>131</v>
      </c>
      <c r="C34" s="91"/>
      <c r="D34" s="16">
        <v>1544.13</v>
      </c>
      <c r="E34" s="21" t="s">
        <v>29</v>
      </c>
    </row>
    <row r="35" spans="1:7" ht="15.75" customHeight="1" x14ac:dyDescent="0.25">
      <c r="A35" s="19">
        <v>32</v>
      </c>
      <c r="B35" s="90" t="s">
        <v>36</v>
      </c>
      <c r="C35" s="91"/>
      <c r="D35" s="16">
        <f>D12*0.8%</f>
        <v>343.2465024</v>
      </c>
      <c r="E35" s="21" t="s">
        <v>29</v>
      </c>
    </row>
    <row r="36" spans="1:7" ht="15" customHeight="1" x14ac:dyDescent="0.25">
      <c r="A36" s="92" t="s">
        <v>37</v>
      </c>
      <c r="B36" s="93"/>
      <c r="C36" s="94"/>
      <c r="D36" s="22">
        <f>D35+D34+D33+D32+D31+D27+D26</f>
        <v>50947.184976000004</v>
      </c>
      <c r="E36" s="23" t="s">
        <v>29</v>
      </c>
      <c r="G36" s="6"/>
    </row>
    <row r="37" spans="1:7" ht="17.100000000000001" customHeight="1" x14ac:dyDescent="0.25">
      <c r="A37" s="95" t="s">
        <v>38</v>
      </c>
      <c r="B37" s="96"/>
      <c r="C37" s="96"/>
      <c r="D37" s="96"/>
      <c r="E37" s="97"/>
    </row>
    <row r="38" spans="1:7" ht="39.75" customHeight="1" x14ac:dyDescent="0.25">
      <c r="A38" s="24"/>
      <c r="B38" s="25" t="s">
        <v>39</v>
      </c>
      <c r="C38" s="25" t="s">
        <v>40</v>
      </c>
      <c r="D38" s="25" t="s">
        <v>41</v>
      </c>
      <c r="E38" s="24" t="s">
        <v>42</v>
      </c>
    </row>
    <row r="39" spans="1:7" ht="22.7" customHeight="1" x14ac:dyDescent="0.25">
      <c r="A39" s="26">
        <v>25</v>
      </c>
      <c r="B39" s="80" t="s">
        <v>43</v>
      </c>
      <c r="C39" s="74"/>
      <c r="D39" s="74"/>
      <c r="E39" s="75"/>
    </row>
    <row r="40" spans="1:7" ht="41.1" customHeight="1" x14ac:dyDescent="0.25">
      <c r="A40" s="24"/>
      <c r="B40" s="11" t="s">
        <v>44</v>
      </c>
      <c r="C40" s="81" t="s">
        <v>45</v>
      </c>
      <c r="D40" s="81" t="s">
        <v>46</v>
      </c>
      <c r="E40" s="83">
        <f>D26/F2</f>
        <v>59.197934252730107</v>
      </c>
    </row>
    <row r="41" spans="1:7" ht="34.700000000000003" customHeight="1" x14ac:dyDescent="0.25">
      <c r="A41" s="24"/>
      <c r="B41" s="11" t="s">
        <v>47</v>
      </c>
      <c r="C41" s="85"/>
      <c r="D41" s="85"/>
      <c r="E41" s="87"/>
    </row>
    <row r="42" spans="1:7" ht="19.5" customHeight="1" x14ac:dyDescent="0.25">
      <c r="A42" s="24"/>
      <c r="B42" s="24" t="s">
        <v>48</v>
      </c>
      <c r="C42" s="85"/>
      <c r="D42" s="85"/>
      <c r="E42" s="87"/>
    </row>
    <row r="43" spans="1:7" ht="37.700000000000003" customHeight="1" x14ac:dyDescent="0.25">
      <c r="A43" s="24"/>
      <c r="B43" s="11" t="s">
        <v>49</v>
      </c>
      <c r="C43" s="85"/>
      <c r="D43" s="85"/>
      <c r="E43" s="87"/>
    </row>
    <row r="44" spans="1:7" ht="27.75" customHeight="1" x14ac:dyDescent="0.25">
      <c r="A44" s="24"/>
      <c r="B44" s="40" t="s">
        <v>139</v>
      </c>
      <c r="C44" s="85"/>
      <c r="D44" s="85"/>
      <c r="E44" s="87"/>
    </row>
    <row r="45" spans="1:7" ht="20.25" customHeight="1" x14ac:dyDescent="0.25">
      <c r="A45" s="24"/>
      <c r="B45" s="24" t="s">
        <v>51</v>
      </c>
      <c r="C45" s="85"/>
      <c r="D45" s="85"/>
      <c r="E45" s="87"/>
    </row>
    <row r="46" spans="1:7" ht="25.35" customHeight="1" x14ac:dyDescent="0.25">
      <c r="A46" s="24"/>
      <c r="B46" s="40" t="s">
        <v>138</v>
      </c>
      <c r="C46" s="88"/>
      <c r="D46" s="88"/>
      <c r="E46" s="87"/>
    </row>
    <row r="47" spans="1:7" ht="26.45" customHeight="1" x14ac:dyDescent="0.25">
      <c r="A47" s="24"/>
      <c r="B47" s="11" t="s">
        <v>53</v>
      </c>
      <c r="C47" s="89"/>
      <c r="D47" s="89"/>
      <c r="E47" s="84"/>
    </row>
    <row r="48" spans="1:7" ht="18.2" customHeight="1" x14ac:dyDescent="0.25">
      <c r="A48" s="26">
        <v>26</v>
      </c>
      <c r="B48" s="80" t="s">
        <v>54</v>
      </c>
      <c r="C48" s="74"/>
      <c r="D48" s="74"/>
      <c r="E48" s="75"/>
    </row>
    <row r="49" spans="1:5" ht="19.5" customHeight="1" x14ac:dyDescent="0.25">
      <c r="A49" s="24"/>
      <c r="B49" s="24" t="s">
        <v>55</v>
      </c>
      <c r="C49" s="11" t="s">
        <v>45</v>
      </c>
      <c r="D49" s="81" t="s">
        <v>46</v>
      </c>
      <c r="E49" s="83">
        <f>D27/F2</f>
        <v>18.160861154446177</v>
      </c>
    </row>
    <row r="50" spans="1:5" ht="30.75" customHeight="1" x14ac:dyDescent="0.25">
      <c r="A50" s="24"/>
      <c r="B50" s="11" t="s">
        <v>56</v>
      </c>
      <c r="C50" s="11" t="s">
        <v>57</v>
      </c>
      <c r="D50" s="85"/>
      <c r="E50" s="87"/>
    </row>
    <row r="51" spans="1:5" ht="17.100000000000001" customHeight="1" x14ac:dyDescent="0.25">
      <c r="A51" s="24"/>
      <c r="B51" s="11" t="s">
        <v>58</v>
      </c>
      <c r="C51" s="11" t="s">
        <v>45</v>
      </c>
      <c r="D51" s="82"/>
      <c r="E51" s="84"/>
    </row>
    <row r="52" spans="1:5" ht="14.45" customHeight="1" x14ac:dyDescent="0.25">
      <c r="A52" s="26">
        <v>27</v>
      </c>
      <c r="B52" s="80" t="s">
        <v>59</v>
      </c>
      <c r="C52" s="74"/>
      <c r="D52" s="74"/>
      <c r="E52" s="75"/>
    </row>
    <row r="53" spans="1:5" ht="20.25" customHeight="1" x14ac:dyDescent="0.25">
      <c r="A53" s="24"/>
      <c r="B53" s="40" t="s">
        <v>142</v>
      </c>
      <c r="C53" s="11" t="s">
        <v>61</v>
      </c>
      <c r="D53" s="11" t="s">
        <v>46</v>
      </c>
      <c r="E53" s="83">
        <f>D28/F2</f>
        <v>6.1746927925117019</v>
      </c>
    </row>
    <row r="54" spans="1:5" ht="20.25" customHeight="1" x14ac:dyDescent="0.25">
      <c r="A54" s="24"/>
      <c r="B54" s="11" t="s">
        <v>62</v>
      </c>
      <c r="C54" s="11" t="s">
        <v>61</v>
      </c>
      <c r="D54" s="11" t="s">
        <v>46</v>
      </c>
      <c r="E54" s="87"/>
    </row>
    <row r="55" spans="1:5" ht="20.25" customHeight="1" x14ac:dyDescent="0.25">
      <c r="A55" s="24"/>
      <c r="B55" s="24" t="s">
        <v>63</v>
      </c>
      <c r="C55" s="11" t="s">
        <v>61</v>
      </c>
      <c r="D55" s="11" t="s">
        <v>46</v>
      </c>
      <c r="E55" s="84"/>
    </row>
    <row r="56" spans="1:5" ht="13.35" customHeight="1" x14ac:dyDescent="0.25">
      <c r="A56" s="26">
        <v>28</v>
      </c>
      <c r="B56" s="80" t="s">
        <v>64</v>
      </c>
      <c r="C56" s="74"/>
      <c r="D56" s="74"/>
      <c r="E56" s="75"/>
    </row>
    <row r="57" spans="1:5" ht="21.6" customHeight="1" x14ac:dyDescent="0.25">
      <c r="A57" s="24"/>
      <c r="B57" s="11" t="s">
        <v>65</v>
      </c>
      <c r="C57" s="81" t="s">
        <v>66</v>
      </c>
      <c r="D57" s="81" t="s">
        <v>46</v>
      </c>
      <c r="E57" s="83">
        <f>D29/F2</f>
        <v>5.9930841809672399</v>
      </c>
    </row>
    <row r="58" spans="1:5" ht="21.6" customHeight="1" x14ac:dyDescent="0.25">
      <c r="A58" s="24"/>
      <c r="B58" s="11" t="s">
        <v>67</v>
      </c>
      <c r="C58" s="82"/>
      <c r="D58" s="82"/>
      <c r="E58" s="84"/>
    </row>
    <row r="59" spans="1:5" ht="15" customHeight="1" x14ac:dyDescent="0.25">
      <c r="A59" s="27">
        <v>29</v>
      </c>
      <c r="B59" s="80" t="s">
        <v>68</v>
      </c>
      <c r="C59" s="74"/>
      <c r="D59" s="74"/>
      <c r="E59" s="75"/>
    </row>
    <row r="60" spans="1:5" ht="36.6" customHeight="1" x14ac:dyDescent="0.25">
      <c r="A60" s="24"/>
      <c r="B60" s="40" t="s">
        <v>140</v>
      </c>
      <c r="C60" s="11" t="s">
        <v>141</v>
      </c>
      <c r="D60" s="11" t="s">
        <v>46</v>
      </c>
      <c r="E60" s="28">
        <f>D30/F2</f>
        <v>5.9930841809672399</v>
      </c>
    </row>
    <row r="61" spans="1:5" ht="16.5" customHeight="1" x14ac:dyDescent="0.25">
      <c r="A61" s="27">
        <v>30</v>
      </c>
      <c r="B61" s="80" t="s">
        <v>71</v>
      </c>
      <c r="C61" s="74"/>
      <c r="D61" s="74"/>
      <c r="E61" s="75"/>
    </row>
    <row r="62" spans="1:5" ht="30.75" customHeight="1" x14ac:dyDescent="0.25">
      <c r="A62" s="24"/>
      <c r="B62" s="11" t="s">
        <v>72</v>
      </c>
      <c r="C62" s="81" t="s">
        <v>73</v>
      </c>
      <c r="D62" s="81" t="s">
        <v>74</v>
      </c>
      <c r="E62" s="83">
        <f>D31/F2</f>
        <v>15.618340592823714</v>
      </c>
    </row>
    <row r="63" spans="1:5" ht="22.7" customHeight="1" x14ac:dyDescent="0.25">
      <c r="A63" s="24"/>
      <c r="B63" s="11" t="s">
        <v>75</v>
      </c>
      <c r="C63" s="85"/>
      <c r="D63" s="85"/>
      <c r="E63" s="87"/>
    </row>
    <row r="64" spans="1:5" ht="22.7" customHeight="1" x14ac:dyDescent="0.25">
      <c r="A64" s="24"/>
      <c r="B64" s="11" t="s">
        <v>76</v>
      </c>
      <c r="C64" s="82"/>
      <c r="D64" s="85"/>
      <c r="E64" s="87"/>
    </row>
    <row r="65" spans="1:5" ht="22.7" customHeight="1" x14ac:dyDescent="0.25">
      <c r="A65" s="24"/>
      <c r="B65" s="11" t="s">
        <v>77</v>
      </c>
      <c r="C65" s="25" t="s">
        <v>78</v>
      </c>
      <c r="D65" s="85"/>
      <c r="E65" s="87"/>
    </row>
    <row r="66" spans="1:5" ht="29.45" customHeight="1" x14ac:dyDescent="0.25">
      <c r="A66" s="24"/>
      <c r="B66" s="11" t="s">
        <v>72</v>
      </c>
      <c r="C66" s="29" t="s">
        <v>79</v>
      </c>
      <c r="D66" s="82"/>
      <c r="E66" s="84"/>
    </row>
    <row r="67" spans="1:5" ht="16.5" customHeight="1" x14ac:dyDescent="0.25">
      <c r="A67" s="27">
        <v>31</v>
      </c>
      <c r="B67" s="80" t="s">
        <v>71</v>
      </c>
      <c r="C67" s="74"/>
      <c r="D67" s="74"/>
      <c r="E67" s="75"/>
    </row>
    <row r="68" spans="1:5" ht="17.100000000000001" customHeight="1" x14ac:dyDescent="0.25">
      <c r="A68" s="26">
        <v>31</v>
      </c>
      <c r="B68" s="80" t="s">
        <v>80</v>
      </c>
      <c r="C68" s="74"/>
      <c r="D68" s="74"/>
      <c r="E68" s="75"/>
    </row>
    <row r="69" spans="1:5" ht="15" customHeight="1" x14ac:dyDescent="0.25">
      <c r="A69" s="24"/>
      <c r="B69" s="11" t="s">
        <v>81</v>
      </c>
      <c r="C69" s="11" t="s">
        <v>82</v>
      </c>
      <c r="D69" s="81" t="s">
        <v>46</v>
      </c>
      <c r="E69" s="83">
        <f>D35/F2</f>
        <v>0.89247660530421213</v>
      </c>
    </row>
    <row r="70" spans="1:5" ht="16.5" customHeight="1" x14ac:dyDescent="0.25">
      <c r="A70" s="24"/>
      <c r="B70" s="11" t="s">
        <v>83</v>
      </c>
      <c r="C70" s="40" t="s">
        <v>147</v>
      </c>
      <c r="D70" s="82"/>
      <c r="E70" s="84"/>
    </row>
    <row r="71" spans="1:5" ht="16.5" customHeight="1" x14ac:dyDescent="0.25">
      <c r="A71" s="26">
        <v>32</v>
      </c>
      <c r="B71" s="80" t="s">
        <v>84</v>
      </c>
      <c r="C71" s="74"/>
      <c r="D71" s="74"/>
      <c r="E71" s="75"/>
    </row>
    <row r="72" spans="1:5" ht="22.7" customHeight="1" x14ac:dyDescent="0.25">
      <c r="A72" s="24"/>
      <c r="B72" s="11" t="s">
        <v>85</v>
      </c>
      <c r="C72" s="25" t="s">
        <v>86</v>
      </c>
      <c r="D72" s="81" t="s">
        <v>46</v>
      </c>
      <c r="E72" s="78">
        <f>D32/F2</f>
        <v>23.427510889235567</v>
      </c>
    </row>
    <row r="73" spans="1:5" ht="14.45" customHeight="1" x14ac:dyDescent="0.25">
      <c r="A73" s="24"/>
      <c r="B73" s="11" t="s">
        <v>87</v>
      </c>
      <c r="C73" s="25" t="s">
        <v>86</v>
      </c>
      <c r="D73" s="85"/>
      <c r="E73" s="79"/>
    </row>
    <row r="74" spans="1:5" ht="16.5" customHeight="1" x14ac:dyDescent="0.25">
      <c r="A74" s="24"/>
      <c r="B74" s="11" t="s">
        <v>88</v>
      </c>
      <c r="C74" s="25" t="s">
        <v>86</v>
      </c>
      <c r="D74" s="85"/>
      <c r="E74" s="79"/>
    </row>
    <row r="75" spans="1:5" ht="11.25" customHeight="1" x14ac:dyDescent="0.25">
      <c r="A75" s="24"/>
      <c r="B75" s="11" t="s">
        <v>89</v>
      </c>
      <c r="C75" s="25" t="s">
        <v>86</v>
      </c>
      <c r="D75" s="85"/>
      <c r="E75" s="79"/>
    </row>
    <row r="76" spans="1:5" ht="21.95" customHeight="1" x14ac:dyDescent="0.25">
      <c r="A76" s="24"/>
      <c r="B76" s="11" t="s">
        <v>90</v>
      </c>
      <c r="C76" s="25" t="s">
        <v>86</v>
      </c>
      <c r="D76" s="85"/>
      <c r="E76" s="79"/>
    </row>
    <row r="77" spans="1:5" ht="29.45" customHeight="1" x14ac:dyDescent="0.25">
      <c r="A77" s="24"/>
      <c r="B77" s="11" t="s">
        <v>91</v>
      </c>
      <c r="C77" s="25" t="s">
        <v>86</v>
      </c>
      <c r="D77" s="85"/>
      <c r="E77" s="79"/>
    </row>
    <row r="78" spans="1:5" ht="20.25" customHeight="1" x14ac:dyDescent="0.25">
      <c r="A78" s="24"/>
      <c r="B78" s="11" t="s">
        <v>92</v>
      </c>
      <c r="C78" s="25" t="s">
        <v>86</v>
      </c>
      <c r="D78" s="85"/>
      <c r="E78" s="79"/>
    </row>
    <row r="79" spans="1:5" ht="20.25" customHeight="1" x14ac:dyDescent="0.25">
      <c r="A79" s="24"/>
      <c r="B79" s="24" t="s">
        <v>93</v>
      </c>
      <c r="C79" s="25" t="s">
        <v>86</v>
      </c>
      <c r="D79" s="85"/>
      <c r="E79" s="79"/>
    </row>
    <row r="80" spans="1:5" ht="15" customHeight="1" x14ac:dyDescent="0.25">
      <c r="A80" s="24"/>
      <c r="B80" s="11" t="s">
        <v>94</v>
      </c>
      <c r="C80" s="25" t="s">
        <v>95</v>
      </c>
      <c r="D80" s="82"/>
      <c r="E80" s="86"/>
    </row>
    <row r="81" spans="1:8" s="6" customFormat="1" ht="12.6" customHeight="1" x14ac:dyDescent="0.25">
      <c r="A81" s="26">
        <v>37</v>
      </c>
      <c r="B81" s="73" t="s">
        <v>133</v>
      </c>
      <c r="C81" s="74"/>
      <c r="D81" s="74"/>
      <c r="E81" s="75"/>
      <c r="G81" s="1"/>
      <c r="H81" s="1"/>
    </row>
    <row r="82" spans="1:8" s="6" customFormat="1" ht="37.700000000000003" customHeight="1" x14ac:dyDescent="0.25">
      <c r="A82" s="24"/>
      <c r="B82" s="11" t="s">
        <v>134</v>
      </c>
      <c r="C82" s="25" t="s">
        <v>97</v>
      </c>
      <c r="D82" s="76" t="s">
        <v>96</v>
      </c>
      <c r="E82" s="78">
        <f>D34/F2</f>
        <v>4.0148985959438379</v>
      </c>
      <c r="G82" s="1"/>
      <c r="H82" s="1"/>
    </row>
    <row r="83" spans="1:8" s="6" customFormat="1" ht="23.25" customHeight="1" x14ac:dyDescent="0.25">
      <c r="A83" s="24"/>
      <c r="B83" s="40" t="s">
        <v>134</v>
      </c>
      <c r="C83" s="25" t="s">
        <v>98</v>
      </c>
      <c r="D83" s="77"/>
      <c r="E83" s="79"/>
      <c r="G83" s="1"/>
      <c r="H83" s="1"/>
    </row>
    <row r="84" spans="1:8" s="6" customFormat="1" ht="9.75" customHeight="1" x14ac:dyDescent="0.25">
      <c r="A84" s="26">
        <v>38</v>
      </c>
      <c r="B84" s="80" t="s">
        <v>99</v>
      </c>
      <c r="C84" s="74"/>
      <c r="D84" s="74"/>
      <c r="E84" s="75"/>
      <c r="G84" s="1"/>
      <c r="H84" s="1"/>
    </row>
    <row r="85" spans="1:8" s="6" customFormat="1" ht="14.25" customHeight="1" x14ac:dyDescent="0.25">
      <c r="A85" s="24"/>
      <c r="B85" s="11" t="s">
        <v>100</v>
      </c>
      <c r="C85" s="11" t="s">
        <v>101</v>
      </c>
      <c r="D85" s="65">
        <v>0</v>
      </c>
      <c r="E85" s="66"/>
      <c r="G85" s="1"/>
      <c r="H85" s="1"/>
    </row>
    <row r="86" spans="1:8" s="6" customFormat="1" ht="14.25" customHeight="1" x14ac:dyDescent="0.25">
      <c r="A86" s="24"/>
      <c r="B86" s="11" t="s">
        <v>102</v>
      </c>
      <c r="C86" s="11" t="s">
        <v>101</v>
      </c>
      <c r="D86" s="65">
        <v>0</v>
      </c>
      <c r="E86" s="66"/>
      <c r="G86" s="1"/>
      <c r="H86" s="1"/>
    </row>
    <row r="87" spans="1:8" s="6" customFormat="1" ht="14.25" customHeight="1" x14ac:dyDescent="0.25">
      <c r="A87" s="24"/>
      <c r="B87" s="11" t="s">
        <v>103</v>
      </c>
      <c r="C87" s="11" t="s">
        <v>101</v>
      </c>
      <c r="D87" s="65">
        <v>0</v>
      </c>
      <c r="E87" s="66"/>
      <c r="G87" s="1"/>
      <c r="H87" s="1"/>
    </row>
    <row r="88" spans="1:8" s="6" customFormat="1" ht="14.25" customHeight="1" x14ac:dyDescent="0.25">
      <c r="A88" s="49"/>
      <c r="B88" s="11" t="s">
        <v>104</v>
      </c>
      <c r="C88" s="11" t="s">
        <v>7</v>
      </c>
      <c r="D88" s="65">
        <v>0</v>
      </c>
      <c r="E88" s="66"/>
      <c r="G88" s="1"/>
      <c r="H88" s="1"/>
    </row>
    <row r="89" spans="1:8" s="6" customFormat="1" ht="16.5" customHeight="1" x14ac:dyDescent="0.25">
      <c r="A89" s="67" t="s">
        <v>105</v>
      </c>
      <c r="B89" s="68"/>
      <c r="C89" s="68"/>
      <c r="D89" s="68"/>
      <c r="E89" s="69"/>
      <c r="G89" s="1"/>
      <c r="H89" s="1"/>
    </row>
    <row r="90" spans="1:8" s="6" customFormat="1" ht="16.5" customHeight="1" x14ac:dyDescent="0.25">
      <c r="A90" s="31">
        <v>1</v>
      </c>
      <c r="B90" s="21" t="s">
        <v>106</v>
      </c>
      <c r="C90" s="21" t="s">
        <v>107</v>
      </c>
      <c r="D90" s="48">
        <v>0</v>
      </c>
      <c r="E90" s="33"/>
      <c r="G90" s="1"/>
      <c r="H90" s="1"/>
    </row>
    <row r="91" spans="1:8" s="6" customFormat="1" ht="16.5" customHeight="1" x14ac:dyDescent="0.25">
      <c r="A91" s="31">
        <v>2</v>
      </c>
      <c r="B91" s="21" t="s">
        <v>108</v>
      </c>
      <c r="C91" s="21" t="s">
        <v>107</v>
      </c>
      <c r="D91" s="48">
        <v>0</v>
      </c>
      <c r="E91" s="33"/>
      <c r="G91" s="1"/>
      <c r="H91" s="1"/>
    </row>
    <row r="92" spans="1:8" s="6" customFormat="1" ht="16.5" customHeight="1" x14ac:dyDescent="0.25">
      <c r="A92" s="31">
        <v>3</v>
      </c>
      <c r="B92" s="21" t="s">
        <v>109</v>
      </c>
      <c r="C92" s="21" t="s">
        <v>107</v>
      </c>
      <c r="D92" s="34"/>
      <c r="E92" s="33"/>
      <c r="G92" s="1"/>
      <c r="H92" s="1"/>
    </row>
    <row r="93" spans="1:8" s="6" customFormat="1" ht="16.5" customHeight="1" x14ac:dyDescent="0.25">
      <c r="A93" s="31">
        <v>4</v>
      </c>
      <c r="B93" s="21" t="s">
        <v>110</v>
      </c>
      <c r="C93" s="21" t="s">
        <v>107</v>
      </c>
      <c r="D93" s="48" t="s">
        <v>111</v>
      </c>
      <c r="E93" s="33"/>
      <c r="G93" s="1"/>
      <c r="H93" s="1"/>
    </row>
    <row r="94" spans="1:8" s="6" customFormat="1" ht="16.5" customHeight="1" x14ac:dyDescent="0.25">
      <c r="A94" s="31">
        <v>5</v>
      </c>
      <c r="B94" s="21" t="s">
        <v>112</v>
      </c>
      <c r="C94" s="21" t="s">
        <v>107</v>
      </c>
      <c r="D94" s="48" t="s">
        <v>111</v>
      </c>
      <c r="E94" s="33"/>
      <c r="G94" s="1"/>
      <c r="H94" s="1"/>
    </row>
    <row r="95" spans="1:8" s="6" customFormat="1" ht="16.5" customHeight="1" x14ac:dyDescent="0.25">
      <c r="A95" s="31">
        <v>6</v>
      </c>
      <c r="B95" s="21" t="s">
        <v>113</v>
      </c>
      <c r="C95" s="21" t="s">
        <v>107</v>
      </c>
      <c r="D95" s="34"/>
      <c r="E95" s="33"/>
      <c r="G95" s="1"/>
      <c r="H95" s="1"/>
    </row>
    <row r="96" spans="1:8" s="6" customFormat="1" ht="16.5" customHeight="1" x14ac:dyDescent="0.25">
      <c r="A96" s="67" t="s">
        <v>114</v>
      </c>
      <c r="B96" s="68"/>
      <c r="C96" s="68"/>
      <c r="D96" s="68"/>
      <c r="E96" s="69"/>
      <c r="G96" s="1"/>
      <c r="H96" s="1"/>
    </row>
    <row r="97" spans="1:8" s="6" customFormat="1" ht="16.5" customHeight="1" x14ac:dyDescent="0.25">
      <c r="A97" s="31">
        <v>1</v>
      </c>
      <c r="B97" s="21" t="s">
        <v>115</v>
      </c>
      <c r="C97" s="21" t="s">
        <v>116</v>
      </c>
      <c r="D97" s="48">
        <v>0</v>
      </c>
      <c r="E97" s="33"/>
      <c r="G97" s="1"/>
      <c r="H97" s="1"/>
    </row>
    <row r="98" spans="1:8" s="6" customFormat="1" ht="16.5" customHeight="1" x14ac:dyDescent="0.25">
      <c r="A98" s="31">
        <v>2</v>
      </c>
      <c r="B98" s="21" t="s">
        <v>117</v>
      </c>
      <c r="C98" s="21" t="s">
        <v>116</v>
      </c>
      <c r="D98" s="48">
        <v>0</v>
      </c>
      <c r="E98" s="33"/>
      <c r="G98" s="1"/>
      <c r="H98" s="1"/>
    </row>
    <row r="99" spans="1:8" s="6" customFormat="1" ht="16.5" customHeight="1" x14ac:dyDescent="0.25">
      <c r="A99" s="31">
        <v>3</v>
      </c>
      <c r="B99" s="21" t="s">
        <v>118</v>
      </c>
      <c r="C99" s="21" t="s">
        <v>116</v>
      </c>
      <c r="D99" s="48" t="s">
        <v>111</v>
      </c>
      <c r="E99" s="33"/>
      <c r="G99" s="1"/>
      <c r="H99" s="1"/>
    </row>
    <row r="100" spans="1:8" s="6" customFormat="1" ht="16.5" customHeight="1" x14ac:dyDescent="0.25">
      <c r="A100" s="31">
        <v>4</v>
      </c>
      <c r="B100" s="21" t="s">
        <v>119</v>
      </c>
      <c r="C100" s="21" t="s">
        <v>107</v>
      </c>
      <c r="D100" s="48">
        <v>0</v>
      </c>
      <c r="E100" s="33"/>
      <c r="G100" s="1"/>
      <c r="H100" s="1"/>
    </row>
    <row r="101" spans="1:8" s="6" customFormat="1" ht="16.5" customHeight="1" x14ac:dyDescent="0.25">
      <c r="A101" s="70" t="s">
        <v>120</v>
      </c>
      <c r="B101" s="71"/>
      <c r="C101" s="71"/>
      <c r="D101" s="71"/>
      <c r="E101" s="72"/>
      <c r="G101" s="1"/>
      <c r="H101" s="1"/>
    </row>
    <row r="102" spans="1:8" s="6" customFormat="1" ht="16.5" customHeight="1" x14ac:dyDescent="0.25">
      <c r="A102" s="31">
        <v>1</v>
      </c>
      <c r="B102" s="21" t="s">
        <v>121</v>
      </c>
      <c r="C102" s="21" t="s">
        <v>116</v>
      </c>
      <c r="D102" s="50"/>
      <c r="E102" s="33"/>
      <c r="G102" s="1"/>
      <c r="H102" s="1"/>
    </row>
    <row r="103" spans="1:8" s="6" customFormat="1" ht="16.5" customHeight="1" x14ac:dyDescent="0.25">
      <c r="A103" s="31">
        <v>2</v>
      </c>
      <c r="B103" s="21" t="s">
        <v>122</v>
      </c>
      <c r="C103" s="21" t="s">
        <v>116</v>
      </c>
      <c r="D103" s="50"/>
      <c r="E103" s="33"/>
      <c r="G103" s="1"/>
      <c r="H103" s="1"/>
    </row>
    <row r="104" spans="1:8" s="6" customFormat="1" ht="24.75" customHeight="1" x14ac:dyDescent="0.25">
      <c r="A104" s="31">
        <v>3</v>
      </c>
      <c r="B104" s="21" t="s">
        <v>123</v>
      </c>
      <c r="C104" s="21" t="s">
        <v>107</v>
      </c>
      <c r="D104" s="50"/>
      <c r="E104" s="33"/>
      <c r="G104" s="1"/>
      <c r="H104" s="1"/>
    </row>
    <row r="105" spans="1:8" ht="16.5" customHeight="1" x14ac:dyDescent="0.25">
      <c r="A105" s="47"/>
      <c r="B105" s="36"/>
      <c r="C105" s="36"/>
      <c r="D105" s="37"/>
      <c r="E105" s="37"/>
    </row>
    <row r="106" spans="1:8" ht="16.5" customHeight="1" x14ac:dyDescent="0.25">
      <c r="A106" s="61" t="s">
        <v>136</v>
      </c>
      <c r="B106" s="62"/>
      <c r="C106" s="62"/>
      <c r="D106" s="62"/>
      <c r="E106" s="62"/>
      <c r="F106" s="62"/>
    </row>
    <row r="107" spans="1:8" ht="16.5" customHeight="1" x14ac:dyDescent="0.25">
      <c r="A107" s="47"/>
      <c r="B107" s="36"/>
      <c r="C107" s="36"/>
      <c r="D107" s="37"/>
      <c r="E107" s="37"/>
    </row>
    <row r="108" spans="1:8" ht="16.5" customHeight="1" x14ac:dyDescent="0.25">
      <c r="A108" s="61" t="s">
        <v>135</v>
      </c>
      <c r="B108" s="62"/>
      <c r="C108" s="62"/>
      <c r="D108" s="62"/>
      <c r="E108" s="62"/>
      <c r="F108" s="62"/>
    </row>
    <row r="109" spans="1:8" ht="16.5" customHeight="1" x14ac:dyDescent="0.25">
      <c r="A109" s="47"/>
      <c r="B109" s="36"/>
      <c r="C109" s="36"/>
      <c r="D109" s="37"/>
      <c r="E109" s="37"/>
    </row>
    <row r="110" spans="1:8" ht="16.5" customHeight="1" x14ac:dyDescent="0.25">
      <c r="A110" s="47"/>
      <c r="B110" s="36"/>
      <c r="C110" s="36"/>
      <c r="D110" s="37"/>
      <c r="E110" s="37"/>
    </row>
    <row r="111" spans="1:8" ht="16.5" customHeight="1" x14ac:dyDescent="0.25">
      <c r="A111" s="47"/>
      <c r="B111" s="36"/>
      <c r="C111" s="36"/>
      <c r="D111" s="37"/>
      <c r="E111" s="37"/>
    </row>
    <row r="112" spans="1:8" ht="16.5" customHeight="1" x14ac:dyDescent="0.25">
      <c r="A112" s="47"/>
      <c r="B112" s="36"/>
      <c r="C112" s="36"/>
      <c r="D112" s="37"/>
      <c r="E112" s="37"/>
    </row>
    <row r="113" spans="1:8" ht="16.5" customHeight="1" x14ac:dyDescent="0.25">
      <c r="A113" s="47"/>
      <c r="B113" s="36"/>
      <c r="C113" s="36"/>
      <c r="D113" s="37"/>
      <c r="E113" s="37"/>
    </row>
    <row r="114" spans="1:8" ht="16.5" customHeight="1" x14ac:dyDescent="0.25">
      <c r="A114" s="47"/>
      <c r="B114" s="36"/>
      <c r="C114" s="36"/>
      <c r="D114" s="37"/>
      <c r="E114" s="37"/>
    </row>
    <row r="115" spans="1:8" ht="16.5" customHeight="1" x14ac:dyDescent="0.25">
      <c r="A115" s="47"/>
      <c r="B115" s="36"/>
      <c r="C115" s="36"/>
      <c r="D115" s="37"/>
      <c r="E115" s="37"/>
    </row>
    <row r="116" spans="1:8" ht="16.5" customHeight="1" x14ac:dyDescent="0.25">
      <c r="A116" s="47"/>
      <c r="B116" s="36"/>
      <c r="C116" s="36"/>
      <c r="D116" s="37"/>
      <c r="E116" s="37"/>
    </row>
    <row r="117" spans="1:8" ht="16.5" customHeight="1" x14ac:dyDescent="0.25">
      <c r="A117" s="47"/>
      <c r="B117" s="36"/>
      <c r="C117" s="36"/>
      <c r="D117" s="37"/>
      <c r="E117" s="37"/>
    </row>
    <row r="118" spans="1:8" ht="16.5" customHeight="1" x14ac:dyDescent="0.25">
      <c r="A118" s="47"/>
      <c r="B118" s="36"/>
      <c r="C118" s="36"/>
      <c r="D118" s="37"/>
      <c r="E118" s="37"/>
    </row>
    <row r="119" spans="1:8" ht="16.5" customHeight="1" x14ac:dyDescent="0.25">
      <c r="A119" s="47"/>
      <c r="B119" s="36"/>
      <c r="C119" s="36"/>
      <c r="D119" s="37"/>
      <c r="E119" s="37"/>
    </row>
    <row r="120" spans="1:8" ht="16.5" customHeight="1" x14ac:dyDescent="0.25">
      <c r="A120" s="47"/>
      <c r="B120" s="36"/>
      <c r="C120" s="36"/>
      <c r="D120" s="37"/>
      <c r="E120" s="37"/>
    </row>
    <row r="121" spans="1:8" s="6" customFormat="1" ht="16.5" customHeight="1" x14ac:dyDescent="0.25">
      <c r="A121" s="47"/>
      <c r="B121" s="36"/>
      <c r="C121" s="36"/>
      <c r="D121" s="37"/>
      <c r="E121" s="37"/>
      <c r="G121" s="1"/>
      <c r="H121" s="1"/>
    </row>
    <row r="122" spans="1:8" s="6" customFormat="1" ht="16.5" customHeight="1" x14ac:dyDescent="0.25">
      <c r="A122" s="47"/>
      <c r="B122" s="36"/>
      <c r="C122" s="36"/>
      <c r="D122" s="37"/>
      <c r="E122" s="37"/>
      <c r="G122" s="1"/>
      <c r="H122" s="1"/>
    </row>
    <row r="123" spans="1:8" s="6" customFormat="1" ht="16.5" customHeight="1" x14ac:dyDescent="0.25">
      <c r="A123" s="47"/>
      <c r="B123" s="36"/>
      <c r="C123" s="36"/>
      <c r="D123" s="37"/>
      <c r="E123" s="37"/>
      <c r="G123" s="1"/>
      <c r="H123" s="1"/>
    </row>
    <row r="124" spans="1:8" s="6" customFormat="1" ht="16.5" customHeight="1" x14ac:dyDescent="0.25">
      <c r="A124" s="47"/>
      <c r="B124" s="36"/>
      <c r="C124" s="36"/>
      <c r="D124" s="37"/>
      <c r="E124" s="37"/>
      <c r="G124" s="1"/>
      <c r="H124" s="1"/>
    </row>
    <row r="125" spans="1:8" s="6" customFormat="1" ht="16.5" customHeight="1" x14ac:dyDescent="0.25">
      <c r="A125" s="47"/>
      <c r="B125" s="36"/>
      <c r="C125" s="36"/>
      <c r="D125" s="37"/>
      <c r="E125" s="37"/>
      <c r="G125" s="1"/>
      <c r="H125" s="1"/>
    </row>
    <row r="126" spans="1:8" s="6" customFormat="1" ht="16.5" customHeight="1" x14ac:dyDescent="0.25">
      <c r="A126" s="47"/>
      <c r="B126" s="36"/>
      <c r="C126" s="36"/>
      <c r="D126" s="37"/>
      <c r="E126" s="37"/>
      <c r="G126" s="1"/>
      <c r="H126" s="1"/>
    </row>
    <row r="127" spans="1:8" s="6" customFormat="1" ht="16.5" customHeight="1" x14ac:dyDescent="0.25">
      <c r="A127" s="47"/>
      <c r="B127" s="36"/>
      <c r="C127" s="36"/>
      <c r="D127" s="37"/>
      <c r="E127" s="37"/>
      <c r="G127" s="1"/>
      <c r="H127" s="1"/>
    </row>
    <row r="128" spans="1:8" s="6" customFormat="1" ht="16.5" customHeight="1" x14ac:dyDescent="0.25">
      <c r="A128" s="47"/>
      <c r="B128" s="36"/>
      <c r="C128" s="36"/>
      <c r="D128" s="37"/>
      <c r="E128" s="37"/>
      <c r="G128" s="1"/>
      <c r="H128" s="1"/>
    </row>
    <row r="129" spans="1:8" s="6" customFormat="1" ht="16.5" customHeight="1" x14ac:dyDescent="0.25">
      <c r="A129" s="47"/>
      <c r="B129" s="36"/>
      <c r="C129" s="36"/>
      <c r="D129" s="37"/>
      <c r="E129" s="37"/>
      <c r="G129" s="1"/>
      <c r="H129" s="1"/>
    </row>
    <row r="130" spans="1:8" s="6" customFormat="1" ht="16.5" customHeight="1" x14ac:dyDescent="0.25">
      <c r="A130" s="47"/>
      <c r="B130" s="36"/>
      <c r="C130" s="36"/>
      <c r="D130" s="37"/>
      <c r="E130" s="37"/>
      <c r="G130" s="1"/>
      <c r="H130" s="1"/>
    </row>
    <row r="131" spans="1:8" s="6" customFormat="1" ht="16.5" customHeight="1" x14ac:dyDescent="0.25">
      <c r="A131" s="47"/>
      <c r="B131" s="36"/>
      <c r="C131" s="36"/>
      <c r="D131" s="37"/>
      <c r="E131" s="37"/>
      <c r="G131" s="1"/>
      <c r="H131" s="1"/>
    </row>
    <row r="132" spans="1:8" s="6" customFormat="1" ht="16.5" customHeight="1" x14ac:dyDescent="0.25">
      <c r="A132" s="47"/>
      <c r="B132" s="36"/>
      <c r="C132" s="36"/>
      <c r="D132" s="37"/>
      <c r="E132" s="37"/>
      <c r="G132" s="1"/>
      <c r="H132" s="1"/>
    </row>
    <row r="133" spans="1:8" s="6" customFormat="1" ht="16.5" customHeight="1" x14ac:dyDescent="0.25">
      <c r="A133" s="47"/>
      <c r="B133" s="36"/>
      <c r="C133" s="36"/>
      <c r="D133" s="37"/>
      <c r="E133" s="37"/>
      <c r="G133" s="1"/>
      <c r="H133" s="1"/>
    </row>
    <row r="134" spans="1:8" s="6" customFormat="1" ht="9.75" customHeight="1" x14ac:dyDescent="0.25">
      <c r="A134" s="1"/>
      <c r="B134" s="1"/>
      <c r="C134" s="1"/>
      <c r="D134" s="1"/>
      <c r="E134" s="1"/>
      <c r="G134" s="1"/>
      <c r="H134" s="1"/>
    </row>
    <row r="135" spans="1:8" s="6" customFormat="1" x14ac:dyDescent="0.25">
      <c r="A135" s="1"/>
      <c r="B135" s="1"/>
      <c r="C135" s="1"/>
      <c r="D135" s="1"/>
      <c r="E135" s="38"/>
      <c r="G135" s="1"/>
      <c r="H135" s="1"/>
    </row>
  </sheetData>
  <mergeCells count="78">
    <mergeCell ref="A108:F108"/>
    <mergeCell ref="D87:E87"/>
    <mergeCell ref="D88:E88"/>
    <mergeCell ref="A89:E89"/>
    <mergeCell ref="A96:E96"/>
    <mergeCell ref="A101:E101"/>
    <mergeCell ref="A106:F106"/>
    <mergeCell ref="D86:E86"/>
    <mergeCell ref="B67:E67"/>
    <mergeCell ref="B68:E68"/>
    <mergeCell ref="D69:D70"/>
    <mergeCell ref="E69:E70"/>
    <mergeCell ref="B71:E71"/>
    <mergeCell ref="D72:D80"/>
    <mergeCell ref="E72:E80"/>
    <mergeCell ref="B81:E81"/>
    <mergeCell ref="D82:D83"/>
    <mergeCell ref="E82:E83"/>
    <mergeCell ref="B84:E84"/>
    <mergeCell ref="D85:E85"/>
    <mergeCell ref="C62:C64"/>
    <mergeCell ref="D62:D66"/>
    <mergeCell ref="E62:E66"/>
    <mergeCell ref="B48:E48"/>
    <mergeCell ref="D49:D51"/>
    <mergeCell ref="E49:E51"/>
    <mergeCell ref="B52:E52"/>
    <mergeCell ref="E53:E55"/>
    <mergeCell ref="B56:E56"/>
    <mergeCell ref="C57:C58"/>
    <mergeCell ref="D57:D58"/>
    <mergeCell ref="E57:E58"/>
    <mergeCell ref="B59:E59"/>
    <mergeCell ref="B61:E61"/>
    <mergeCell ref="B39:E39"/>
    <mergeCell ref="C40:C45"/>
    <mergeCell ref="D40:D45"/>
    <mergeCell ref="E40:E47"/>
    <mergeCell ref="C46:C47"/>
    <mergeCell ref="D46:D47"/>
    <mergeCell ref="A37:E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A36:C36"/>
    <mergeCell ref="A25:C25"/>
    <mergeCell ref="D25:E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E24"/>
    <mergeCell ref="B13:C13"/>
    <mergeCell ref="A1:F1"/>
    <mergeCell ref="A3:E3"/>
    <mergeCell ref="B4:C4"/>
    <mergeCell ref="B5:C5"/>
    <mergeCell ref="B6:C6"/>
    <mergeCell ref="A7:E7"/>
    <mergeCell ref="B2:C2"/>
    <mergeCell ref="B8:C8"/>
    <mergeCell ref="B9:C9"/>
    <mergeCell ref="B10:C10"/>
    <mergeCell ref="B11:C11"/>
    <mergeCell ref="B12:C12"/>
  </mergeCells>
  <pageMargins left="0.7" right="0.7" top="0.75" bottom="0.75" header="0.3" footer="0.3"/>
  <pageSetup paperSize="9" scale="79" orientation="portrait" r:id="rId1"/>
  <rowBreaks count="1" manualBreakCount="1">
    <brk id="106" max="4" man="1"/>
  </rowBreaks>
  <colBreaks count="1" manualBreakCount="1">
    <brk id="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A7AB8-90AA-4393-B561-5C159BF8E4C5}">
  <sheetPr>
    <tabColor rgb="FF00B050"/>
  </sheetPr>
  <dimension ref="A1:H135"/>
  <sheetViews>
    <sheetView zoomScale="110" zoomScaleNormal="110" workbookViewId="0">
      <selection activeCell="G30" sqref="G30"/>
    </sheetView>
  </sheetViews>
  <sheetFormatPr defaultRowHeight="12.75" x14ac:dyDescent="0.25"/>
  <cols>
    <col min="1" max="1" width="6.42578125" style="1" customWidth="1"/>
    <col min="2" max="2" width="46.7109375" style="1" customWidth="1"/>
    <col min="3" max="3" width="22.7109375" style="1" customWidth="1"/>
    <col min="4" max="4" width="19.42578125" style="1" customWidth="1"/>
    <col min="5" max="5" width="14.7109375" style="1" customWidth="1"/>
    <col min="6" max="6" width="12.28515625" style="6" customWidth="1"/>
    <col min="7" max="7" width="11.5703125" style="1" customWidth="1"/>
    <col min="8" max="8" width="8.7109375" style="1" bestFit="1" customWidth="1"/>
    <col min="9" max="16384" width="9.140625" style="1"/>
  </cols>
  <sheetData>
    <row r="1" spans="1:6" ht="29.25" customHeight="1" x14ac:dyDescent="0.25">
      <c r="A1" s="105" t="s">
        <v>177</v>
      </c>
      <c r="B1" s="106"/>
      <c r="C1" s="106"/>
      <c r="D1" s="106"/>
      <c r="E1" s="106"/>
      <c r="F1" s="106"/>
    </row>
    <row r="2" spans="1:6" ht="15" x14ac:dyDescent="0.25">
      <c r="A2" s="46"/>
      <c r="B2" s="63" t="s">
        <v>156</v>
      </c>
      <c r="C2" s="64"/>
      <c r="D2" s="47"/>
      <c r="E2" s="47"/>
      <c r="F2" s="5">
        <v>942.4</v>
      </c>
    </row>
    <row r="3" spans="1:6" ht="12" customHeight="1" x14ac:dyDescent="0.25">
      <c r="A3" s="95" t="s">
        <v>0</v>
      </c>
      <c r="B3" s="96"/>
      <c r="C3" s="96"/>
      <c r="D3" s="96"/>
      <c r="E3" s="97"/>
    </row>
    <row r="4" spans="1:6" ht="12.6" customHeight="1" x14ac:dyDescent="0.25">
      <c r="A4" s="7">
        <v>1</v>
      </c>
      <c r="B4" s="100" t="s">
        <v>1</v>
      </c>
      <c r="C4" s="101"/>
      <c r="D4" s="8" t="s">
        <v>127</v>
      </c>
      <c r="E4" s="9"/>
    </row>
    <row r="5" spans="1:6" ht="11.25" customHeight="1" x14ac:dyDescent="0.25">
      <c r="A5" s="7">
        <v>2</v>
      </c>
      <c r="B5" s="100" t="s">
        <v>3</v>
      </c>
      <c r="C5" s="101"/>
      <c r="D5" s="8" t="s">
        <v>126</v>
      </c>
      <c r="E5" s="39" t="s">
        <v>129</v>
      </c>
    </row>
    <row r="6" spans="1:6" ht="9.75" customHeight="1" x14ac:dyDescent="0.25">
      <c r="A6" s="7">
        <v>3</v>
      </c>
      <c r="B6" s="100" t="s">
        <v>4</v>
      </c>
      <c r="C6" s="101"/>
      <c r="D6" s="8" t="s">
        <v>128</v>
      </c>
      <c r="E6" s="9" t="s">
        <v>2</v>
      </c>
    </row>
    <row r="7" spans="1:6" ht="19.5" customHeight="1" x14ac:dyDescent="0.25">
      <c r="A7" s="95" t="s">
        <v>5</v>
      </c>
      <c r="B7" s="96"/>
      <c r="C7" s="96"/>
      <c r="D7" s="96"/>
      <c r="E7" s="97"/>
    </row>
    <row r="8" spans="1:6" ht="9.75" customHeight="1" x14ac:dyDescent="0.25">
      <c r="A8" s="7">
        <v>4</v>
      </c>
      <c r="B8" s="100" t="s">
        <v>6</v>
      </c>
      <c r="C8" s="101"/>
      <c r="D8" s="10">
        <v>0</v>
      </c>
      <c r="E8" s="11" t="s">
        <v>7</v>
      </c>
    </row>
    <row r="9" spans="1:6" ht="9.75" customHeight="1" x14ac:dyDescent="0.25">
      <c r="A9" s="7">
        <v>5</v>
      </c>
      <c r="B9" s="100" t="s">
        <v>8</v>
      </c>
      <c r="C9" s="101"/>
      <c r="D9" s="10">
        <v>0</v>
      </c>
      <c r="E9" s="12" t="s">
        <v>9</v>
      </c>
    </row>
    <row r="10" spans="1:6" ht="9.75" customHeight="1" x14ac:dyDescent="0.25">
      <c r="A10" s="7">
        <v>6</v>
      </c>
      <c r="B10" s="100" t="s">
        <v>10</v>
      </c>
      <c r="C10" s="101"/>
      <c r="D10" s="13">
        <v>23974.31</v>
      </c>
      <c r="E10" s="12" t="s">
        <v>9</v>
      </c>
    </row>
    <row r="11" spans="1:6" ht="9.75" customHeight="1" x14ac:dyDescent="0.25">
      <c r="A11" s="14">
        <v>7</v>
      </c>
      <c r="B11" s="92" t="s">
        <v>11</v>
      </c>
      <c r="C11" s="94"/>
      <c r="D11" s="15">
        <v>122248.56</v>
      </c>
      <c r="E11" s="9" t="s">
        <v>12</v>
      </c>
    </row>
    <row r="12" spans="1:6" ht="9.75" customHeight="1" x14ac:dyDescent="0.25">
      <c r="A12" s="7">
        <v>9</v>
      </c>
      <c r="B12" s="100" t="s">
        <v>132</v>
      </c>
      <c r="C12" s="101"/>
      <c r="D12" s="16">
        <f>D11-D13</f>
        <v>105133.7616</v>
      </c>
      <c r="E12" s="12" t="s">
        <v>9</v>
      </c>
    </row>
    <row r="13" spans="1:6" ht="9.75" customHeight="1" x14ac:dyDescent="0.25">
      <c r="A13" s="7">
        <v>10</v>
      </c>
      <c r="B13" s="100" t="s">
        <v>13</v>
      </c>
      <c r="C13" s="101"/>
      <c r="D13" s="16">
        <f>D11*14%</f>
        <v>17114.7984</v>
      </c>
      <c r="E13" s="12" t="s">
        <v>9</v>
      </c>
    </row>
    <row r="14" spans="1:6" ht="9.75" customHeight="1" x14ac:dyDescent="0.25">
      <c r="A14" s="14">
        <v>11</v>
      </c>
      <c r="B14" s="92" t="s">
        <v>14</v>
      </c>
      <c r="C14" s="94"/>
      <c r="D14" s="15">
        <v>114513.49</v>
      </c>
      <c r="E14" s="9" t="s">
        <v>12</v>
      </c>
    </row>
    <row r="15" spans="1:6" ht="9.75" customHeight="1" x14ac:dyDescent="0.25">
      <c r="A15" s="7">
        <v>12</v>
      </c>
      <c r="B15" s="100" t="s">
        <v>15</v>
      </c>
      <c r="C15" s="101"/>
      <c r="D15" s="17">
        <v>114513.49</v>
      </c>
      <c r="E15" s="12" t="s">
        <v>9</v>
      </c>
    </row>
    <row r="16" spans="1:6" ht="9.75" customHeight="1" x14ac:dyDescent="0.25">
      <c r="A16" s="7">
        <v>13</v>
      </c>
      <c r="B16" s="100" t="s">
        <v>16</v>
      </c>
      <c r="C16" s="101"/>
      <c r="D16" s="10">
        <v>0</v>
      </c>
      <c r="E16" s="12" t="s">
        <v>9</v>
      </c>
    </row>
    <row r="17" spans="1:8" ht="9.75" customHeight="1" x14ac:dyDescent="0.25">
      <c r="A17" s="7">
        <v>14</v>
      </c>
      <c r="B17" s="100" t="s">
        <v>17</v>
      </c>
      <c r="C17" s="101"/>
      <c r="D17" s="10">
        <v>0</v>
      </c>
      <c r="E17" s="12" t="s">
        <v>9</v>
      </c>
    </row>
    <row r="18" spans="1:8" ht="9.75" customHeight="1" x14ac:dyDescent="0.25">
      <c r="A18" s="7">
        <v>15</v>
      </c>
      <c r="B18" s="100" t="s">
        <v>18</v>
      </c>
      <c r="C18" s="101"/>
      <c r="D18" s="10">
        <v>0</v>
      </c>
      <c r="E18" s="12" t="s">
        <v>9</v>
      </c>
    </row>
    <row r="19" spans="1:8" ht="9.75" customHeight="1" x14ac:dyDescent="0.25">
      <c r="A19" s="7">
        <v>16</v>
      </c>
      <c r="B19" s="100" t="s">
        <v>19</v>
      </c>
      <c r="C19" s="101"/>
      <c r="D19" s="10">
        <v>0</v>
      </c>
      <c r="E19" s="12" t="s">
        <v>9</v>
      </c>
    </row>
    <row r="20" spans="1:8" ht="9.75" customHeight="1" x14ac:dyDescent="0.25">
      <c r="A20" s="14">
        <v>17</v>
      </c>
      <c r="B20" s="92" t="s">
        <v>20</v>
      </c>
      <c r="C20" s="94"/>
      <c r="D20" s="18">
        <f>D10+D11-D15</f>
        <v>31709.37999999999</v>
      </c>
      <c r="E20" s="9" t="s">
        <v>12</v>
      </c>
    </row>
    <row r="21" spans="1:8" ht="9.75" customHeight="1" x14ac:dyDescent="0.25">
      <c r="A21" s="7">
        <v>18</v>
      </c>
      <c r="B21" s="100" t="s">
        <v>21</v>
      </c>
      <c r="C21" s="101"/>
      <c r="D21" s="12" t="s">
        <v>22</v>
      </c>
      <c r="E21" s="12" t="s">
        <v>9</v>
      </c>
    </row>
    <row r="22" spans="1:8" ht="9.75" customHeight="1" x14ac:dyDescent="0.25">
      <c r="A22" s="7">
        <v>19</v>
      </c>
      <c r="B22" s="100" t="s">
        <v>23</v>
      </c>
      <c r="C22" s="101"/>
      <c r="D22" s="12" t="s">
        <v>22</v>
      </c>
      <c r="E22" s="12" t="s">
        <v>9</v>
      </c>
    </row>
    <row r="23" spans="1:8" ht="13.7" customHeight="1" x14ac:dyDescent="0.25">
      <c r="A23" s="7">
        <v>20</v>
      </c>
      <c r="B23" s="100" t="s">
        <v>24</v>
      </c>
      <c r="C23" s="101"/>
      <c r="D23" s="17">
        <f>D20</f>
        <v>31709.37999999999</v>
      </c>
      <c r="E23" s="12" t="s">
        <v>9</v>
      </c>
      <c r="H23" s="6"/>
    </row>
    <row r="24" spans="1:8" ht="12" customHeight="1" x14ac:dyDescent="0.25">
      <c r="A24" s="95" t="s">
        <v>25</v>
      </c>
      <c r="B24" s="96"/>
      <c r="C24" s="96"/>
      <c r="D24" s="96"/>
      <c r="E24" s="97"/>
    </row>
    <row r="25" spans="1:8" ht="19.5" customHeight="1" x14ac:dyDescent="0.25">
      <c r="A25" s="90" t="s">
        <v>26</v>
      </c>
      <c r="B25" s="102"/>
      <c r="C25" s="91"/>
      <c r="D25" s="103" t="s">
        <v>27</v>
      </c>
      <c r="E25" s="104"/>
    </row>
    <row r="26" spans="1:8" ht="21.75" customHeight="1" x14ac:dyDescent="0.25">
      <c r="A26" s="19">
        <v>21</v>
      </c>
      <c r="B26" s="90" t="s">
        <v>28</v>
      </c>
      <c r="C26" s="98"/>
      <c r="D26" s="20">
        <f>D12*46.2%+6866.57</f>
        <v>55438.3678592</v>
      </c>
      <c r="E26" s="21" t="s">
        <v>29</v>
      </c>
    </row>
    <row r="27" spans="1:8" ht="15.75" customHeight="1" x14ac:dyDescent="0.25">
      <c r="A27" s="19">
        <v>22</v>
      </c>
      <c r="B27" s="90" t="s">
        <v>130</v>
      </c>
      <c r="C27" s="91"/>
      <c r="D27" s="15">
        <f>D13</f>
        <v>17114.7984</v>
      </c>
      <c r="E27" s="21" t="s">
        <v>29</v>
      </c>
    </row>
    <row r="28" spans="1:8" ht="12" customHeight="1" x14ac:dyDescent="0.25">
      <c r="A28" s="19">
        <v>23</v>
      </c>
      <c r="B28" s="90" t="s">
        <v>30</v>
      </c>
      <c r="C28" s="91"/>
      <c r="D28" s="16">
        <f>D27*34%</f>
        <v>5819.0314560000006</v>
      </c>
      <c r="E28" s="21" t="s">
        <v>29</v>
      </c>
    </row>
    <row r="29" spans="1:8" ht="12" customHeight="1" x14ac:dyDescent="0.25">
      <c r="A29" s="19">
        <v>24</v>
      </c>
      <c r="B29" s="90" t="s">
        <v>31</v>
      </c>
      <c r="C29" s="91"/>
      <c r="D29" s="16">
        <f>D27*33%</f>
        <v>5647.8834720000004</v>
      </c>
      <c r="E29" s="21" t="s">
        <v>29</v>
      </c>
    </row>
    <row r="30" spans="1:8" ht="13.35" customHeight="1" x14ac:dyDescent="0.25">
      <c r="A30" s="19">
        <v>25</v>
      </c>
      <c r="B30" s="90" t="s">
        <v>32</v>
      </c>
      <c r="C30" s="91"/>
      <c r="D30" s="16">
        <f>D27*33%</f>
        <v>5647.8834720000004</v>
      </c>
      <c r="E30" s="21" t="s">
        <v>29</v>
      </c>
    </row>
    <row r="31" spans="1:8" ht="19.5" customHeight="1" x14ac:dyDescent="0.25">
      <c r="A31" s="19">
        <v>26</v>
      </c>
      <c r="B31" s="99" t="s">
        <v>33</v>
      </c>
      <c r="C31" s="98"/>
      <c r="D31" s="16">
        <f>D12*14%</f>
        <v>14718.726624000001</v>
      </c>
      <c r="E31" s="21" t="s">
        <v>29</v>
      </c>
    </row>
    <row r="32" spans="1:8" ht="14.45" customHeight="1" x14ac:dyDescent="0.25">
      <c r="A32" s="19">
        <v>27</v>
      </c>
      <c r="B32" s="90" t="s">
        <v>34</v>
      </c>
      <c r="C32" s="91"/>
      <c r="D32" s="16">
        <f>D12*21%</f>
        <v>22078.089936</v>
      </c>
      <c r="E32" s="21" t="s">
        <v>29</v>
      </c>
    </row>
    <row r="33" spans="1:7" ht="17.850000000000001" customHeight="1" x14ac:dyDescent="0.25">
      <c r="A33" s="19">
        <v>28</v>
      </c>
      <c r="B33" s="90" t="s">
        <v>35</v>
      </c>
      <c r="C33" s="91"/>
      <c r="D33" s="16">
        <f>D12*10%</f>
        <v>10513.37616</v>
      </c>
      <c r="E33" s="21" t="s">
        <v>29</v>
      </c>
    </row>
    <row r="34" spans="1:7" ht="15.75" customHeight="1" x14ac:dyDescent="0.25">
      <c r="A34" s="19">
        <v>31</v>
      </c>
      <c r="B34" s="90" t="s">
        <v>131</v>
      </c>
      <c r="C34" s="91"/>
      <c r="D34" s="16">
        <v>1544.13</v>
      </c>
      <c r="E34" s="21" t="s">
        <v>29</v>
      </c>
    </row>
    <row r="35" spans="1:7" ht="15.75" customHeight="1" x14ac:dyDescent="0.25">
      <c r="A35" s="19">
        <v>32</v>
      </c>
      <c r="B35" s="90" t="s">
        <v>36</v>
      </c>
      <c r="C35" s="91"/>
      <c r="D35" s="16">
        <f>D12*0.8%</f>
        <v>841.0700928</v>
      </c>
      <c r="E35" s="21" t="s">
        <v>29</v>
      </c>
    </row>
    <row r="36" spans="1:7" ht="15" customHeight="1" x14ac:dyDescent="0.25">
      <c r="A36" s="92" t="s">
        <v>37</v>
      </c>
      <c r="B36" s="93"/>
      <c r="C36" s="94"/>
      <c r="D36" s="22">
        <f>D35+D34+D33+D32+D31+D27+D26</f>
        <v>122248.559072</v>
      </c>
      <c r="E36" s="23" t="s">
        <v>29</v>
      </c>
      <c r="G36" s="6"/>
    </row>
    <row r="37" spans="1:7" ht="17.100000000000001" customHeight="1" x14ac:dyDescent="0.25">
      <c r="A37" s="95" t="s">
        <v>38</v>
      </c>
      <c r="B37" s="96"/>
      <c r="C37" s="96"/>
      <c r="D37" s="96"/>
      <c r="E37" s="97"/>
    </row>
    <row r="38" spans="1:7" ht="39.75" customHeight="1" x14ac:dyDescent="0.25">
      <c r="A38" s="24"/>
      <c r="B38" s="25" t="s">
        <v>39</v>
      </c>
      <c r="C38" s="25" t="s">
        <v>40</v>
      </c>
      <c r="D38" s="25" t="s">
        <v>41</v>
      </c>
      <c r="E38" s="24" t="s">
        <v>42</v>
      </c>
    </row>
    <row r="39" spans="1:7" ht="22.7" customHeight="1" x14ac:dyDescent="0.25">
      <c r="A39" s="26">
        <v>25</v>
      </c>
      <c r="B39" s="80" t="s">
        <v>43</v>
      </c>
      <c r="C39" s="74"/>
      <c r="D39" s="74"/>
      <c r="E39" s="75"/>
    </row>
    <row r="40" spans="1:7" ht="41.1" customHeight="1" x14ac:dyDescent="0.25">
      <c r="A40" s="24"/>
      <c r="B40" s="11" t="s">
        <v>44</v>
      </c>
      <c r="C40" s="81" t="s">
        <v>45</v>
      </c>
      <c r="D40" s="81" t="s">
        <v>46</v>
      </c>
      <c r="E40" s="83">
        <f>D26/F2</f>
        <v>58.826791022071305</v>
      </c>
    </row>
    <row r="41" spans="1:7" ht="34.700000000000003" customHeight="1" x14ac:dyDescent="0.25">
      <c r="A41" s="24"/>
      <c r="B41" s="11" t="s">
        <v>47</v>
      </c>
      <c r="C41" s="85"/>
      <c r="D41" s="85"/>
      <c r="E41" s="87"/>
    </row>
    <row r="42" spans="1:7" ht="19.5" customHeight="1" x14ac:dyDescent="0.25">
      <c r="A42" s="24"/>
      <c r="B42" s="24" t="s">
        <v>48</v>
      </c>
      <c r="C42" s="85"/>
      <c r="D42" s="85"/>
      <c r="E42" s="87"/>
    </row>
    <row r="43" spans="1:7" ht="37.700000000000003" customHeight="1" x14ac:dyDescent="0.25">
      <c r="A43" s="24"/>
      <c r="B43" s="11" t="s">
        <v>49</v>
      </c>
      <c r="C43" s="85"/>
      <c r="D43" s="85"/>
      <c r="E43" s="87"/>
    </row>
    <row r="44" spans="1:7" ht="27.75" customHeight="1" x14ac:dyDescent="0.25">
      <c r="A44" s="24"/>
      <c r="B44" s="40" t="s">
        <v>139</v>
      </c>
      <c r="C44" s="85"/>
      <c r="D44" s="85"/>
      <c r="E44" s="87"/>
    </row>
    <row r="45" spans="1:7" ht="20.25" customHeight="1" x14ac:dyDescent="0.25">
      <c r="A45" s="24"/>
      <c r="B45" s="24" t="s">
        <v>51</v>
      </c>
      <c r="C45" s="85"/>
      <c r="D45" s="85"/>
      <c r="E45" s="87"/>
    </row>
    <row r="46" spans="1:7" ht="25.35" customHeight="1" x14ac:dyDescent="0.25">
      <c r="A46" s="24"/>
      <c r="B46" s="40" t="s">
        <v>138</v>
      </c>
      <c r="C46" s="88"/>
      <c r="D46" s="88"/>
      <c r="E46" s="87"/>
    </row>
    <row r="47" spans="1:7" ht="26.45" customHeight="1" x14ac:dyDescent="0.25">
      <c r="A47" s="24"/>
      <c r="B47" s="11" t="s">
        <v>53</v>
      </c>
      <c r="C47" s="89"/>
      <c r="D47" s="89"/>
      <c r="E47" s="84"/>
    </row>
    <row r="48" spans="1:7" ht="18.2" customHeight="1" x14ac:dyDescent="0.25">
      <c r="A48" s="26">
        <v>26</v>
      </c>
      <c r="B48" s="80" t="s">
        <v>54</v>
      </c>
      <c r="C48" s="74"/>
      <c r="D48" s="74"/>
      <c r="E48" s="75"/>
    </row>
    <row r="49" spans="1:5" ht="19.5" customHeight="1" x14ac:dyDescent="0.25">
      <c r="A49" s="24"/>
      <c r="B49" s="24" t="s">
        <v>55</v>
      </c>
      <c r="C49" s="11" t="s">
        <v>45</v>
      </c>
      <c r="D49" s="81" t="s">
        <v>46</v>
      </c>
      <c r="E49" s="83">
        <f>D27/F2</f>
        <v>18.16086417657046</v>
      </c>
    </row>
    <row r="50" spans="1:5" ht="30.75" customHeight="1" x14ac:dyDescent="0.25">
      <c r="A50" s="24"/>
      <c r="B50" s="11" t="s">
        <v>56</v>
      </c>
      <c r="C50" s="11" t="s">
        <v>57</v>
      </c>
      <c r="D50" s="85"/>
      <c r="E50" s="87"/>
    </row>
    <row r="51" spans="1:5" ht="17.100000000000001" customHeight="1" x14ac:dyDescent="0.25">
      <c r="A51" s="24"/>
      <c r="B51" s="11" t="s">
        <v>58</v>
      </c>
      <c r="C51" s="11" t="s">
        <v>45</v>
      </c>
      <c r="D51" s="82"/>
      <c r="E51" s="84"/>
    </row>
    <row r="52" spans="1:5" ht="14.45" customHeight="1" x14ac:dyDescent="0.25">
      <c r="A52" s="26">
        <v>27</v>
      </c>
      <c r="B52" s="80" t="s">
        <v>59</v>
      </c>
      <c r="C52" s="74"/>
      <c r="D52" s="74"/>
      <c r="E52" s="75"/>
    </row>
    <row r="53" spans="1:5" ht="20.25" customHeight="1" x14ac:dyDescent="0.25">
      <c r="A53" s="24"/>
      <c r="B53" s="40" t="s">
        <v>142</v>
      </c>
      <c r="C53" s="11" t="s">
        <v>61</v>
      </c>
      <c r="D53" s="11" t="s">
        <v>46</v>
      </c>
      <c r="E53" s="83">
        <f>D28/F2</f>
        <v>6.1746938200339567</v>
      </c>
    </row>
    <row r="54" spans="1:5" ht="20.25" customHeight="1" x14ac:dyDescent="0.25">
      <c r="A54" s="24"/>
      <c r="B54" s="11" t="s">
        <v>62</v>
      </c>
      <c r="C54" s="11" t="s">
        <v>61</v>
      </c>
      <c r="D54" s="11" t="s">
        <v>46</v>
      </c>
      <c r="E54" s="87"/>
    </row>
    <row r="55" spans="1:5" ht="20.25" customHeight="1" x14ac:dyDescent="0.25">
      <c r="A55" s="24"/>
      <c r="B55" s="24" t="s">
        <v>63</v>
      </c>
      <c r="C55" s="11" t="s">
        <v>61</v>
      </c>
      <c r="D55" s="11" t="s">
        <v>46</v>
      </c>
      <c r="E55" s="84"/>
    </row>
    <row r="56" spans="1:5" ht="13.35" customHeight="1" x14ac:dyDescent="0.25">
      <c r="A56" s="26">
        <v>28</v>
      </c>
      <c r="B56" s="80" t="s">
        <v>64</v>
      </c>
      <c r="C56" s="74"/>
      <c r="D56" s="74"/>
      <c r="E56" s="75"/>
    </row>
    <row r="57" spans="1:5" ht="21.6" customHeight="1" x14ac:dyDescent="0.25">
      <c r="A57" s="24"/>
      <c r="B57" s="11" t="s">
        <v>65</v>
      </c>
      <c r="C57" s="81" t="s">
        <v>66</v>
      </c>
      <c r="D57" s="81" t="s">
        <v>46</v>
      </c>
      <c r="E57" s="83">
        <f>D29/F2</f>
        <v>5.9930851782682515</v>
      </c>
    </row>
    <row r="58" spans="1:5" ht="21.6" customHeight="1" x14ac:dyDescent="0.25">
      <c r="A58" s="24"/>
      <c r="B58" s="11" t="s">
        <v>67</v>
      </c>
      <c r="C58" s="82"/>
      <c r="D58" s="82"/>
      <c r="E58" s="84"/>
    </row>
    <row r="59" spans="1:5" ht="15" customHeight="1" x14ac:dyDescent="0.25">
      <c r="A59" s="27">
        <v>29</v>
      </c>
      <c r="B59" s="80" t="s">
        <v>68</v>
      </c>
      <c r="C59" s="74"/>
      <c r="D59" s="74"/>
      <c r="E59" s="75"/>
    </row>
    <row r="60" spans="1:5" ht="36.6" customHeight="1" x14ac:dyDescent="0.25">
      <c r="A60" s="24"/>
      <c r="B60" s="40" t="s">
        <v>140</v>
      </c>
      <c r="C60" s="11" t="s">
        <v>141</v>
      </c>
      <c r="D60" s="11" t="s">
        <v>46</v>
      </c>
      <c r="E60" s="28">
        <f>D30/F2</f>
        <v>5.9930851782682515</v>
      </c>
    </row>
    <row r="61" spans="1:5" ht="16.5" customHeight="1" x14ac:dyDescent="0.25">
      <c r="A61" s="27">
        <v>30</v>
      </c>
      <c r="B61" s="80" t="s">
        <v>71</v>
      </c>
      <c r="C61" s="74"/>
      <c r="D61" s="74"/>
      <c r="E61" s="75"/>
    </row>
    <row r="62" spans="1:5" ht="30.75" customHeight="1" x14ac:dyDescent="0.25">
      <c r="A62" s="24"/>
      <c r="B62" s="11" t="s">
        <v>72</v>
      </c>
      <c r="C62" s="81" t="s">
        <v>73</v>
      </c>
      <c r="D62" s="81" t="s">
        <v>74</v>
      </c>
      <c r="E62" s="83">
        <f>D31/F2</f>
        <v>15.618343191850595</v>
      </c>
    </row>
    <row r="63" spans="1:5" ht="22.7" customHeight="1" x14ac:dyDescent="0.25">
      <c r="A63" s="24"/>
      <c r="B63" s="11" t="s">
        <v>75</v>
      </c>
      <c r="C63" s="85"/>
      <c r="D63" s="85"/>
      <c r="E63" s="87"/>
    </row>
    <row r="64" spans="1:5" ht="22.7" customHeight="1" x14ac:dyDescent="0.25">
      <c r="A64" s="24"/>
      <c r="B64" s="11" t="s">
        <v>76</v>
      </c>
      <c r="C64" s="82"/>
      <c r="D64" s="85"/>
      <c r="E64" s="87"/>
    </row>
    <row r="65" spans="1:5" ht="22.7" customHeight="1" x14ac:dyDescent="0.25">
      <c r="A65" s="24"/>
      <c r="B65" s="11" t="s">
        <v>77</v>
      </c>
      <c r="C65" s="25" t="s">
        <v>78</v>
      </c>
      <c r="D65" s="85"/>
      <c r="E65" s="87"/>
    </row>
    <row r="66" spans="1:5" ht="29.45" customHeight="1" x14ac:dyDescent="0.25">
      <c r="A66" s="24"/>
      <c r="B66" s="11" t="s">
        <v>72</v>
      </c>
      <c r="C66" s="29" t="s">
        <v>79</v>
      </c>
      <c r="D66" s="82"/>
      <c r="E66" s="84"/>
    </row>
    <row r="67" spans="1:5" ht="16.5" customHeight="1" x14ac:dyDescent="0.25">
      <c r="A67" s="27">
        <v>31</v>
      </c>
      <c r="B67" s="80" t="s">
        <v>71</v>
      </c>
      <c r="C67" s="74"/>
      <c r="D67" s="74"/>
      <c r="E67" s="75"/>
    </row>
    <row r="68" spans="1:5" ht="17.100000000000001" customHeight="1" x14ac:dyDescent="0.25">
      <c r="A68" s="26">
        <v>31</v>
      </c>
      <c r="B68" s="80" t="s">
        <v>80</v>
      </c>
      <c r="C68" s="74"/>
      <c r="D68" s="74"/>
      <c r="E68" s="75"/>
    </row>
    <row r="69" spans="1:5" ht="15" customHeight="1" x14ac:dyDescent="0.25">
      <c r="A69" s="24"/>
      <c r="B69" s="11" t="s">
        <v>81</v>
      </c>
      <c r="C69" s="11" t="s">
        <v>82</v>
      </c>
      <c r="D69" s="81" t="s">
        <v>46</v>
      </c>
      <c r="E69" s="83">
        <f>D35/F2</f>
        <v>0.892476753820034</v>
      </c>
    </row>
    <row r="70" spans="1:5" ht="16.5" customHeight="1" x14ac:dyDescent="0.25">
      <c r="A70" s="24"/>
      <c r="B70" s="11" t="s">
        <v>83</v>
      </c>
      <c r="C70" s="40" t="s">
        <v>147</v>
      </c>
      <c r="D70" s="82"/>
      <c r="E70" s="84"/>
    </row>
    <row r="71" spans="1:5" ht="16.5" customHeight="1" x14ac:dyDescent="0.25">
      <c r="A71" s="26">
        <v>32</v>
      </c>
      <c r="B71" s="80" t="s">
        <v>84</v>
      </c>
      <c r="C71" s="74"/>
      <c r="D71" s="74"/>
      <c r="E71" s="75"/>
    </row>
    <row r="72" spans="1:5" ht="22.7" customHeight="1" x14ac:dyDescent="0.25">
      <c r="A72" s="24"/>
      <c r="B72" s="11" t="s">
        <v>85</v>
      </c>
      <c r="C72" s="25" t="s">
        <v>86</v>
      </c>
      <c r="D72" s="81" t="s">
        <v>46</v>
      </c>
      <c r="E72" s="78">
        <f>D32/F2</f>
        <v>23.427514787775891</v>
      </c>
    </row>
    <row r="73" spans="1:5" ht="14.45" customHeight="1" x14ac:dyDescent="0.25">
      <c r="A73" s="24"/>
      <c r="B73" s="11" t="s">
        <v>87</v>
      </c>
      <c r="C73" s="25" t="s">
        <v>86</v>
      </c>
      <c r="D73" s="85"/>
      <c r="E73" s="79"/>
    </row>
    <row r="74" spans="1:5" ht="16.5" customHeight="1" x14ac:dyDescent="0.25">
      <c r="A74" s="24"/>
      <c r="B74" s="11" t="s">
        <v>88</v>
      </c>
      <c r="C74" s="25" t="s">
        <v>86</v>
      </c>
      <c r="D74" s="85"/>
      <c r="E74" s="79"/>
    </row>
    <row r="75" spans="1:5" ht="11.25" customHeight="1" x14ac:dyDescent="0.25">
      <c r="A75" s="24"/>
      <c r="B75" s="11" t="s">
        <v>89</v>
      </c>
      <c r="C75" s="25" t="s">
        <v>86</v>
      </c>
      <c r="D75" s="85"/>
      <c r="E75" s="79"/>
    </row>
    <row r="76" spans="1:5" ht="21.95" customHeight="1" x14ac:dyDescent="0.25">
      <c r="A76" s="24"/>
      <c r="B76" s="11" t="s">
        <v>90</v>
      </c>
      <c r="C76" s="25" t="s">
        <v>86</v>
      </c>
      <c r="D76" s="85"/>
      <c r="E76" s="79"/>
    </row>
    <row r="77" spans="1:5" ht="29.45" customHeight="1" x14ac:dyDescent="0.25">
      <c r="A77" s="24"/>
      <c r="B77" s="11" t="s">
        <v>91</v>
      </c>
      <c r="C77" s="25" t="s">
        <v>86</v>
      </c>
      <c r="D77" s="85"/>
      <c r="E77" s="79"/>
    </row>
    <row r="78" spans="1:5" ht="20.25" customHeight="1" x14ac:dyDescent="0.25">
      <c r="A78" s="24"/>
      <c r="B78" s="11" t="s">
        <v>92</v>
      </c>
      <c r="C78" s="25" t="s">
        <v>86</v>
      </c>
      <c r="D78" s="85"/>
      <c r="E78" s="79"/>
    </row>
    <row r="79" spans="1:5" ht="20.25" customHeight="1" x14ac:dyDescent="0.25">
      <c r="A79" s="24"/>
      <c r="B79" s="24" t="s">
        <v>93</v>
      </c>
      <c r="C79" s="25" t="s">
        <v>86</v>
      </c>
      <c r="D79" s="85"/>
      <c r="E79" s="79"/>
    </row>
    <row r="80" spans="1:5" ht="15" customHeight="1" x14ac:dyDescent="0.25">
      <c r="A80" s="24"/>
      <c r="B80" s="11" t="s">
        <v>94</v>
      </c>
      <c r="C80" s="25" t="s">
        <v>95</v>
      </c>
      <c r="D80" s="82"/>
      <c r="E80" s="86"/>
    </row>
    <row r="81" spans="1:8" s="6" customFormat="1" ht="12.6" customHeight="1" x14ac:dyDescent="0.25">
      <c r="A81" s="26">
        <v>37</v>
      </c>
      <c r="B81" s="73" t="s">
        <v>133</v>
      </c>
      <c r="C81" s="74"/>
      <c r="D81" s="74"/>
      <c r="E81" s="75"/>
      <c r="G81" s="1"/>
      <c r="H81" s="1"/>
    </row>
    <row r="82" spans="1:8" s="6" customFormat="1" ht="37.700000000000003" customHeight="1" x14ac:dyDescent="0.25">
      <c r="A82" s="24"/>
      <c r="B82" s="11" t="s">
        <v>134</v>
      </c>
      <c r="C82" s="25" t="s">
        <v>97</v>
      </c>
      <c r="D82" s="76" t="s">
        <v>96</v>
      </c>
      <c r="E82" s="78">
        <f>D34/F2</f>
        <v>1.6385080645161292</v>
      </c>
      <c r="G82" s="1"/>
      <c r="H82" s="1"/>
    </row>
    <row r="83" spans="1:8" s="6" customFormat="1" ht="23.25" customHeight="1" x14ac:dyDescent="0.25">
      <c r="A83" s="24"/>
      <c r="B83" s="40" t="s">
        <v>134</v>
      </c>
      <c r="C83" s="25" t="s">
        <v>98</v>
      </c>
      <c r="D83" s="77"/>
      <c r="E83" s="79"/>
      <c r="G83" s="1"/>
      <c r="H83" s="1"/>
    </row>
    <row r="84" spans="1:8" s="6" customFormat="1" ht="9.75" customHeight="1" x14ac:dyDescent="0.25">
      <c r="A84" s="26">
        <v>38</v>
      </c>
      <c r="B84" s="80" t="s">
        <v>99</v>
      </c>
      <c r="C84" s="74"/>
      <c r="D84" s="74"/>
      <c r="E84" s="75"/>
      <c r="G84" s="1"/>
      <c r="H84" s="1"/>
    </row>
    <row r="85" spans="1:8" s="6" customFormat="1" ht="14.25" customHeight="1" x14ac:dyDescent="0.25">
      <c r="A85" s="24"/>
      <c r="B85" s="11" t="s">
        <v>100</v>
      </c>
      <c r="C85" s="11" t="s">
        <v>101</v>
      </c>
      <c r="D85" s="65">
        <v>0</v>
      </c>
      <c r="E85" s="66"/>
      <c r="G85" s="1"/>
      <c r="H85" s="1"/>
    </row>
    <row r="86" spans="1:8" s="6" customFormat="1" ht="14.25" customHeight="1" x14ac:dyDescent="0.25">
      <c r="A86" s="24"/>
      <c r="B86" s="11" t="s">
        <v>102</v>
      </c>
      <c r="C86" s="11" t="s">
        <v>101</v>
      </c>
      <c r="D86" s="65">
        <v>0</v>
      </c>
      <c r="E86" s="66"/>
      <c r="G86" s="1"/>
      <c r="H86" s="1"/>
    </row>
    <row r="87" spans="1:8" s="6" customFormat="1" ht="14.25" customHeight="1" x14ac:dyDescent="0.25">
      <c r="A87" s="24"/>
      <c r="B87" s="11" t="s">
        <v>103</v>
      </c>
      <c r="C87" s="11" t="s">
        <v>101</v>
      </c>
      <c r="D87" s="65">
        <v>0</v>
      </c>
      <c r="E87" s="66"/>
      <c r="G87" s="1"/>
      <c r="H87" s="1"/>
    </row>
    <row r="88" spans="1:8" s="6" customFormat="1" ht="14.25" customHeight="1" x14ac:dyDescent="0.25">
      <c r="A88" s="49"/>
      <c r="B88" s="11" t="s">
        <v>104</v>
      </c>
      <c r="C88" s="11" t="s">
        <v>7</v>
      </c>
      <c r="D88" s="65">
        <v>0</v>
      </c>
      <c r="E88" s="66"/>
      <c r="G88" s="1"/>
      <c r="H88" s="1"/>
    </row>
    <row r="89" spans="1:8" s="6" customFormat="1" ht="16.5" customHeight="1" x14ac:dyDescent="0.25">
      <c r="A89" s="67" t="s">
        <v>105</v>
      </c>
      <c r="B89" s="68"/>
      <c r="C89" s="68"/>
      <c r="D89" s="68"/>
      <c r="E89" s="69"/>
      <c r="G89" s="1"/>
      <c r="H89" s="1"/>
    </row>
    <row r="90" spans="1:8" s="6" customFormat="1" ht="16.5" customHeight="1" x14ac:dyDescent="0.25">
      <c r="A90" s="31">
        <v>1</v>
      </c>
      <c r="B90" s="21" t="s">
        <v>106</v>
      </c>
      <c r="C90" s="21" t="s">
        <v>107</v>
      </c>
      <c r="D90" s="48">
        <v>0</v>
      </c>
      <c r="E90" s="33"/>
      <c r="G90" s="1"/>
      <c r="H90" s="1"/>
    </row>
    <row r="91" spans="1:8" s="6" customFormat="1" ht="16.5" customHeight="1" x14ac:dyDescent="0.25">
      <c r="A91" s="31">
        <v>2</v>
      </c>
      <c r="B91" s="21" t="s">
        <v>108</v>
      </c>
      <c r="C91" s="21" t="s">
        <v>107</v>
      </c>
      <c r="D91" s="48">
        <v>0</v>
      </c>
      <c r="E91" s="33"/>
      <c r="G91" s="1"/>
      <c r="H91" s="1"/>
    </row>
    <row r="92" spans="1:8" s="6" customFormat="1" ht="16.5" customHeight="1" x14ac:dyDescent="0.25">
      <c r="A92" s="31">
        <v>3</v>
      </c>
      <c r="B92" s="21" t="s">
        <v>109</v>
      </c>
      <c r="C92" s="21" t="s">
        <v>107</v>
      </c>
      <c r="D92" s="34"/>
      <c r="E92" s="33"/>
      <c r="G92" s="1"/>
      <c r="H92" s="1"/>
    </row>
    <row r="93" spans="1:8" s="6" customFormat="1" ht="16.5" customHeight="1" x14ac:dyDescent="0.25">
      <c r="A93" s="31">
        <v>4</v>
      </c>
      <c r="B93" s="21" t="s">
        <v>110</v>
      </c>
      <c r="C93" s="21" t="s">
        <v>107</v>
      </c>
      <c r="D93" s="48" t="s">
        <v>111</v>
      </c>
      <c r="E93" s="33"/>
      <c r="G93" s="1"/>
      <c r="H93" s="1"/>
    </row>
    <row r="94" spans="1:8" s="6" customFormat="1" ht="16.5" customHeight="1" x14ac:dyDescent="0.25">
      <c r="A94" s="31">
        <v>5</v>
      </c>
      <c r="B94" s="21" t="s">
        <v>112</v>
      </c>
      <c r="C94" s="21" t="s">
        <v>107</v>
      </c>
      <c r="D94" s="48" t="s">
        <v>111</v>
      </c>
      <c r="E94" s="33"/>
      <c r="G94" s="1"/>
      <c r="H94" s="1"/>
    </row>
    <row r="95" spans="1:8" s="6" customFormat="1" ht="16.5" customHeight="1" x14ac:dyDescent="0.25">
      <c r="A95" s="31">
        <v>6</v>
      </c>
      <c r="B95" s="21" t="s">
        <v>113</v>
      </c>
      <c r="C95" s="21" t="s">
        <v>107</v>
      </c>
      <c r="D95" s="34"/>
      <c r="E95" s="33"/>
      <c r="G95" s="1"/>
      <c r="H95" s="1"/>
    </row>
    <row r="96" spans="1:8" s="6" customFormat="1" ht="16.5" customHeight="1" x14ac:dyDescent="0.25">
      <c r="A96" s="67" t="s">
        <v>114</v>
      </c>
      <c r="B96" s="68"/>
      <c r="C96" s="68"/>
      <c r="D96" s="68"/>
      <c r="E96" s="69"/>
      <c r="G96" s="1"/>
      <c r="H96" s="1"/>
    </row>
    <row r="97" spans="1:8" s="6" customFormat="1" ht="16.5" customHeight="1" x14ac:dyDescent="0.25">
      <c r="A97" s="31">
        <v>1</v>
      </c>
      <c r="B97" s="21" t="s">
        <v>115</v>
      </c>
      <c r="C97" s="21" t="s">
        <v>116</v>
      </c>
      <c r="D97" s="48">
        <v>0</v>
      </c>
      <c r="E97" s="33"/>
      <c r="G97" s="1"/>
      <c r="H97" s="1"/>
    </row>
    <row r="98" spans="1:8" s="6" customFormat="1" ht="16.5" customHeight="1" x14ac:dyDescent="0.25">
      <c r="A98" s="31">
        <v>2</v>
      </c>
      <c r="B98" s="21" t="s">
        <v>117</v>
      </c>
      <c r="C98" s="21" t="s">
        <v>116</v>
      </c>
      <c r="D98" s="48">
        <v>0</v>
      </c>
      <c r="E98" s="33"/>
      <c r="G98" s="1"/>
      <c r="H98" s="1"/>
    </row>
    <row r="99" spans="1:8" s="6" customFormat="1" ht="16.5" customHeight="1" x14ac:dyDescent="0.25">
      <c r="A99" s="31">
        <v>3</v>
      </c>
      <c r="B99" s="21" t="s">
        <v>118</v>
      </c>
      <c r="C99" s="21" t="s">
        <v>116</v>
      </c>
      <c r="D99" s="48" t="s">
        <v>111</v>
      </c>
      <c r="E99" s="33"/>
      <c r="G99" s="1"/>
      <c r="H99" s="1"/>
    </row>
    <row r="100" spans="1:8" s="6" customFormat="1" ht="16.5" customHeight="1" x14ac:dyDescent="0.25">
      <c r="A100" s="31">
        <v>4</v>
      </c>
      <c r="B100" s="21" t="s">
        <v>119</v>
      </c>
      <c r="C100" s="21" t="s">
        <v>107</v>
      </c>
      <c r="D100" s="48">
        <v>0</v>
      </c>
      <c r="E100" s="33"/>
      <c r="G100" s="1"/>
      <c r="H100" s="1"/>
    </row>
    <row r="101" spans="1:8" s="6" customFormat="1" ht="16.5" customHeight="1" x14ac:dyDescent="0.25">
      <c r="A101" s="70" t="s">
        <v>120</v>
      </c>
      <c r="B101" s="71"/>
      <c r="C101" s="71"/>
      <c r="D101" s="71"/>
      <c r="E101" s="72"/>
      <c r="G101" s="1"/>
      <c r="H101" s="1"/>
    </row>
    <row r="102" spans="1:8" s="6" customFormat="1" ht="16.5" customHeight="1" x14ac:dyDescent="0.25">
      <c r="A102" s="31">
        <v>1</v>
      </c>
      <c r="B102" s="21" t="s">
        <v>121</v>
      </c>
      <c r="C102" s="21" t="s">
        <v>116</v>
      </c>
      <c r="D102" s="50"/>
      <c r="E102" s="33"/>
      <c r="G102" s="1"/>
      <c r="H102" s="1"/>
    </row>
    <row r="103" spans="1:8" s="6" customFormat="1" ht="16.5" customHeight="1" x14ac:dyDescent="0.25">
      <c r="A103" s="31">
        <v>2</v>
      </c>
      <c r="B103" s="21" t="s">
        <v>122</v>
      </c>
      <c r="C103" s="21" t="s">
        <v>116</v>
      </c>
      <c r="D103" s="50"/>
      <c r="E103" s="33"/>
      <c r="G103" s="1"/>
      <c r="H103" s="1"/>
    </row>
    <row r="104" spans="1:8" s="6" customFormat="1" ht="24.75" customHeight="1" x14ac:dyDescent="0.25">
      <c r="A104" s="31">
        <v>3</v>
      </c>
      <c r="B104" s="21" t="s">
        <v>123</v>
      </c>
      <c r="C104" s="21" t="s">
        <v>107</v>
      </c>
      <c r="D104" s="50"/>
      <c r="E104" s="33"/>
      <c r="G104" s="1"/>
      <c r="H104" s="1"/>
    </row>
    <row r="105" spans="1:8" ht="16.5" customHeight="1" x14ac:dyDescent="0.25">
      <c r="A105" s="47"/>
      <c r="B105" s="36"/>
      <c r="C105" s="36"/>
      <c r="D105" s="37"/>
      <c r="E105" s="37"/>
    </row>
    <row r="106" spans="1:8" ht="16.5" customHeight="1" x14ac:dyDescent="0.25">
      <c r="A106" s="61" t="s">
        <v>136</v>
      </c>
      <c r="B106" s="62"/>
      <c r="C106" s="62"/>
      <c r="D106" s="62"/>
      <c r="E106" s="62"/>
      <c r="F106" s="62"/>
    </row>
    <row r="107" spans="1:8" ht="16.5" customHeight="1" x14ac:dyDescent="0.25">
      <c r="A107" s="47"/>
      <c r="B107" s="36"/>
      <c r="C107" s="36"/>
      <c r="D107" s="37"/>
      <c r="E107" s="37"/>
    </row>
    <row r="108" spans="1:8" ht="16.5" customHeight="1" x14ac:dyDescent="0.25">
      <c r="A108" s="61" t="s">
        <v>135</v>
      </c>
      <c r="B108" s="62"/>
      <c r="C108" s="62"/>
      <c r="D108" s="62"/>
      <c r="E108" s="62"/>
      <c r="F108" s="62"/>
    </row>
    <row r="109" spans="1:8" ht="16.5" customHeight="1" x14ac:dyDescent="0.25">
      <c r="A109" s="47"/>
      <c r="B109" s="36"/>
      <c r="C109" s="36"/>
      <c r="D109" s="37"/>
      <c r="E109" s="37"/>
    </row>
    <row r="110" spans="1:8" ht="16.5" customHeight="1" x14ac:dyDescent="0.25">
      <c r="A110" s="47"/>
      <c r="B110" s="36"/>
      <c r="C110" s="36"/>
      <c r="D110" s="37"/>
      <c r="E110" s="37"/>
    </row>
    <row r="111" spans="1:8" ht="16.5" customHeight="1" x14ac:dyDescent="0.25">
      <c r="A111" s="47"/>
      <c r="B111" s="36"/>
      <c r="C111" s="36"/>
      <c r="D111" s="37"/>
      <c r="E111" s="37"/>
    </row>
    <row r="112" spans="1:8" ht="16.5" customHeight="1" x14ac:dyDescent="0.25">
      <c r="A112" s="47"/>
      <c r="B112" s="36"/>
      <c r="C112" s="36"/>
      <c r="D112" s="37"/>
      <c r="E112" s="37"/>
    </row>
    <row r="113" spans="1:8" ht="16.5" customHeight="1" x14ac:dyDescent="0.25">
      <c r="A113" s="47"/>
      <c r="B113" s="36"/>
      <c r="C113" s="36"/>
      <c r="D113" s="37"/>
      <c r="E113" s="37"/>
    </row>
    <row r="114" spans="1:8" ht="16.5" customHeight="1" x14ac:dyDescent="0.25">
      <c r="A114" s="47"/>
      <c r="B114" s="36"/>
      <c r="C114" s="36"/>
      <c r="D114" s="37"/>
      <c r="E114" s="37"/>
    </row>
    <row r="115" spans="1:8" ht="16.5" customHeight="1" x14ac:dyDescent="0.25">
      <c r="A115" s="47"/>
      <c r="B115" s="36"/>
      <c r="C115" s="36"/>
      <c r="D115" s="37"/>
      <c r="E115" s="37"/>
    </row>
    <row r="116" spans="1:8" ht="16.5" customHeight="1" x14ac:dyDescent="0.25">
      <c r="A116" s="47"/>
      <c r="B116" s="36"/>
      <c r="C116" s="36"/>
      <c r="D116" s="37"/>
      <c r="E116" s="37"/>
    </row>
    <row r="117" spans="1:8" ht="16.5" customHeight="1" x14ac:dyDescent="0.25">
      <c r="A117" s="47"/>
      <c r="B117" s="36"/>
      <c r="C117" s="36"/>
      <c r="D117" s="37"/>
      <c r="E117" s="37"/>
    </row>
    <row r="118" spans="1:8" ht="16.5" customHeight="1" x14ac:dyDescent="0.25">
      <c r="A118" s="47"/>
      <c r="B118" s="36"/>
      <c r="C118" s="36"/>
      <c r="D118" s="37"/>
      <c r="E118" s="37"/>
    </row>
    <row r="119" spans="1:8" ht="16.5" customHeight="1" x14ac:dyDescent="0.25">
      <c r="A119" s="47"/>
      <c r="B119" s="36"/>
      <c r="C119" s="36"/>
      <c r="D119" s="37"/>
      <c r="E119" s="37"/>
    </row>
    <row r="120" spans="1:8" ht="16.5" customHeight="1" x14ac:dyDescent="0.25">
      <c r="A120" s="47"/>
      <c r="B120" s="36"/>
      <c r="C120" s="36"/>
      <c r="D120" s="37"/>
      <c r="E120" s="37"/>
    </row>
    <row r="121" spans="1:8" s="6" customFormat="1" ht="16.5" customHeight="1" x14ac:dyDescent="0.25">
      <c r="A121" s="47"/>
      <c r="B121" s="36"/>
      <c r="C121" s="36"/>
      <c r="D121" s="37"/>
      <c r="E121" s="37"/>
      <c r="G121" s="1"/>
      <c r="H121" s="1"/>
    </row>
    <row r="122" spans="1:8" s="6" customFormat="1" ht="16.5" customHeight="1" x14ac:dyDescent="0.25">
      <c r="A122" s="47"/>
      <c r="B122" s="36"/>
      <c r="C122" s="36"/>
      <c r="D122" s="37"/>
      <c r="E122" s="37"/>
      <c r="G122" s="1"/>
      <c r="H122" s="1"/>
    </row>
    <row r="123" spans="1:8" s="6" customFormat="1" ht="16.5" customHeight="1" x14ac:dyDescent="0.25">
      <c r="A123" s="47"/>
      <c r="B123" s="36"/>
      <c r="C123" s="36"/>
      <c r="D123" s="37"/>
      <c r="E123" s="37"/>
      <c r="G123" s="1"/>
      <c r="H123" s="1"/>
    </row>
    <row r="124" spans="1:8" s="6" customFormat="1" ht="16.5" customHeight="1" x14ac:dyDescent="0.25">
      <c r="A124" s="47"/>
      <c r="B124" s="36"/>
      <c r="C124" s="36"/>
      <c r="D124" s="37"/>
      <c r="E124" s="37"/>
      <c r="G124" s="1"/>
      <c r="H124" s="1"/>
    </row>
    <row r="125" spans="1:8" s="6" customFormat="1" ht="16.5" customHeight="1" x14ac:dyDescent="0.25">
      <c r="A125" s="47"/>
      <c r="B125" s="36"/>
      <c r="C125" s="36"/>
      <c r="D125" s="37"/>
      <c r="E125" s="37"/>
      <c r="G125" s="1"/>
      <c r="H125" s="1"/>
    </row>
    <row r="126" spans="1:8" s="6" customFormat="1" ht="16.5" customHeight="1" x14ac:dyDescent="0.25">
      <c r="A126" s="47"/>
      <c r="B126" s="36"/>
      <c r="C126" s="36"/>
      <c r="D126" s="37"/>
      <c r="E126" s="37"/>
      <c r="G126" s="1"/>
      <c r="H126" s="1"/>
    </row>
    <row r="127" spans="1:8" s="6" customFormat="1" ht="16.5" customHeight="1" x14ac:dyDescent="0.25">
      <c r="A127" s="47"/>
      <c r="B127" s="36"/>
      <c r="C127" s="36"/>
      <c r="D127" s="37"/>
      <c r="E127" s="37"/>
      <c r="G127" s="1"/>
      <c r="H127" s="1"/>
    </row>
    <row r="128" spans="1:8" s="6" customFormat="1" ht="16.5" customHeight="1" x14ac:dyDescent="0.25">
      <c r="A128" s="47"/>
      <c r="B128" s="36"/>
      <c r="C128" s="36"/>
      <c r="D128" s="37"/>
      <c r="E128" s="37"/>
      <c r="G128" s="1"/>
      <c r="H128" s="1"/>
    </row>
    <row r="129" spans="1:8" s="6" customFormat="1" ht="16.5" customHeight="1" x14ac:dyDescent="0.25">
      <c r="A129" s="47"/>
      <c r="B129" s="36"/>
      <c r="C129" s="36"/>
      <c r="D129" s="37"/>
      <c r="E129" s="37"/>
      <c r="G129" s="1"/>
      <c r="H129" s="1"/>
    </row>
    <row r="130" spans="1:8" s="6" customFormat="1" ht="16.5" customHeight="1" x14ac:dyDescent="0.25">
      <c r="A130" s="47"/>
      <c r="B130" s="36"/>
      <c r="C130" s="36"/>
      <c r="D130" s="37"/>
      <c r="E130" s="37"/>
      <c r="G130" s="1"/>
      <c r="H130" s="1"/>
    </row>
    <row r="131" spans="1:8" s="6" customFormat="1" ht="16.5" customHeight="1" x14ac:dyDescent="0.25">
      <c r="A131" s="47"/>
      <c r="B131" s="36"/>
      <c r="C131" s="36"/>
      <c r="D131" s="37"/>
      <c r="E131" s="37"/>
      <c r="G131" s="1"/>
      <c r="H131" s="1"/>
    </row>
    <row r="132" spans="1:8" s="6" customFormat="1" ht="16.5" customHeight="1" x14ac:dyDescent="0.25">
      <c r="A132" s="47"/>
      <c r="B132" s="36"/>
      <c r="C132" s="36"/>
      <c r="D132" s="37"/>
      <c r="E132" s="37"/>
      <c r="G132" s="1"/>
      <c r="H132" s="1"/>
    </row>
    <row r="133" spans="1:8" s="6" customFormat="1" ht="16.5" customHeight="1" x14ac:dyDescent="0.25">
      <c r="A133" s="47"/>
      <c r="B133" s="36"/>
      <c r="C133" s="36"/>
      <c r="D133" s="37"/>
      <c r="E133" s="37"/>
      <c r="G133" s="1"/>
      <c r="H133" s="1"/>
    </row>
    <row r="134" spans="1:8" s="6" customFormat="1" ht="9.75" customHeight="1" x14ac:dyDescent="0.25">
      <c r="A134" s="1"/>
      <c r="B134" s="1"/>
      <c r="C134" s="1"/>
      <c r="D134" s="1"/>
      <c r="E134" s="1"/>
      <c r="G134" s="1"/>
      <c r="H134" s="1"/>
    </row>
    <row r="135" spans="1:8" s="6" customFormat="1" x14ac:dyDescent="0.25">
      <c r="A135" s="1"/>
      <c r="B135" s="1"/>
      <c r="C135" s="1"/>
      <c r="D135" s="1"/>
      <c r="E135" s="38"/>
      <c r="G135" s="1"/>
      <c r="H135" s="1"/>
    </row>
  </sheetData>
  <mergeCells count="78">
    <mergeCell ref="A96:E96"/>
    <mergeCell ref="A101:E101"/>
    <mergeCell ref="A106:F106"/>
    <mergeCell ref="A108:F108"/>
    <mergeCell ref="B84:E84"/>
    <mergeCell ref="D85:E85"/>
    <mergeCell ref="D86:E86"/>
    <mergeCell ref="D87:E87"/>
    <mergeCell ref="D88:E88"/>
    <mergeCell ref="A89:E89"/>
    <mergeCell ref="B81:E81"/>
    <mergeCell ref="D82:D83"/>
    <mergeCell ref="E82:E83"/>
    <mergeCell ref="B67:E67"/>
    <mergeCell ref="B68:E68"/>
    <mergeCell ref="D69:D70"/>
    <mergeCell ref="E69:E70"/>
    <mergeCell ref="B71:E71"/>
    <mergeCell ref="D72:D80"/>
    <mergeCell ref="E72:E80"/>
    <mergeCell ref="C62:C64"/>
    <mergeCell ref="D62:D66"/>
    <mergeCell ref="E62:E66"/>
    <mergeCell ref="B48:E48"/>
    <mergeCell ref="D49:D51"/>
    <mergeCell ref="E49:E51"/>
    <mergeCell ref="B52:E52"/>
    <mergeCell ref="E53:E55"/>
    <mergeCell ref="B56:E56"/>
    <mergeCell ref="C57:C58"/>
    <mergeCell ref="D57:D58"/>
    <mergeCell ref="E57:E58"/>
    <mergeCell ref="B59:E59"/>
    <mergeCell ref="B61:E61"/>
    <mergeCell ref="B39:E39"/>
    <mergeCell ref="C40:C45"/>
    <mergeCell ref="D40:D45"/>
    <mergeCell ref="E40:E47"/>
    <mergeCell ref="C46:C47"/>
    <mergeCell ref="D46:D47"/>
    <mergeCell ref="A37:E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A36:C36"/>
    <mergeCell ref="A25:C25"/>
    <mergeCell ref="D25:E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E24"/>
    <mergeCell ref="B13:C13"/>
    <mergeCell ref="A1:F1"/>
    <mergeCell ref="A3:E3"/>
    <mergeCell ref="B4:C4"/>
    <mergeCell ref="B5:C5"/>
    <mergeCell ref="B6:C6"/>
    <mergeCell ref="A7:E7"/>
    <mergeCell ref="B2:C2"/>
    <mergeCell ref="B8:C8"/>
    <mergeCell ref="B9:C9"/>
    <mergeCell ref="B10:C10"/>
    <mergeCell ref="B11:C11"/>
    <mergeCell ref="B12:C12"/>
  </mergeCells>
  <pageMargins left="0.7" right="0.7" top="0.75" bottom="0.75" header="0.3" footer="0.3"/>
  <pageSetup paperSize="9" scale="79" orientation="portrait" r:id="rId1"/>
  <rowBreaks count="1" manualBreakCount="1">
    <brk id="106" max="4" man="1"/>
  </rowBreaks>
  <colBreaks count="1" manualBreakCount="1">
    <brk id="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6235A-42C2-4637-B651-26026545B3E5}">
  <sheetPr>
    <tabColor rgb="FF00B050"/>
  </sheetPr>
  <dimension ref="A1:H135"/>
  <sheetViews>
    <sheetView zoomScale="110" zoomScaleNormal="110" workbookViewId="0">
      <selection activeCell="G28" sqref="G28"/>
    </sheetView>
  </sheetViews>
  <sheetFormatPr defaultRowHeight="12.75" x14ac:dyDescent="0.25"/>
  <cols>
    <col min="1" max="1" width="6.42578125" style="1" customWidth="1"/>
    <col min="2" max="2" width="46.7109375" style="1" customWidth="1"/>
    <col min="3" max="3" width="22.7109375" style="1" customWidth="1"/>
    <col min="4" max="4" width="19.42578125" style="1" customWidth="1"/>
    <col min="5" max="5" width="14.7109375" style="1" customWidth="1"/>
    <col min="6" max="6" width="12.28515625" style="6" customWidth="1"/>
    <col min="7" max="7" width="11.5703125" style="1" customWidth="1"/>
    <col min="8" max="8" width="8.7109375" style="1" bestFit="1" customWidth="1"/>
    <col min="9" max="16384" width="9.140625" style="1"/>
  </cols>
  <sheetData>
    <row r="1" spans="1:6" ht="29.25" customHeight="1" x14ac:dyDescent="0.25">
      <c r="A1" s="105" t="s">
        <v>177</v>
      </c>
      <c r="B1" s="106"/>
      <c r="C1" s="106"/>
      <c r="D1" s="106"/>
      <c r="E1" s="106"/>
      <c r="F1" s="106"/>
    </row>
    <row r="2" spans="1:6" ht="15" x14ac:dyDescent="0.25">
      <c r="A2" s="46"/>
      <c r="B2" s="63" t="s">
        <v>157</v>
      </c>
      <c r="C2" s="64"/>
      <c r="D2" s="47"/>
      <c r="E2" s="47"/>
      <c r="F2" s="5">
        <v>944.3</v>
      </c>
    </row>
    <row r="3" spans="1:6" ht="12" customHeight="1" x14ac:dyDescent="0.25">
      <c r="A3" s="95" t="s">
        <v>0</v>
      </c>
      <c r="B3" s="96"/>
      <c r="C3" s="96"/>
      <c r="D3" s="96"/>
      <c r="E3" s="97"/>
    </row>
    <row r="4" spans="1:6" ht="12.6" customHeight="1" x14ac:dyDescent="0.25">
      <c r="A4" s="7">
        <v>1</v>
      </c>
      <c r="B4" s="100" t="s">
        <v>1</v>
      </c>
      <c r="C4" s="101"/>
      <c r="D4" s="8" t="s">
        <v>127</v>
      </c>
      <c r="E4" s="9"/>
    </row>
    <row r="5" spans="1:6" ht="11.25" customHeight="1" x14ac:dyDescent="0.25">
      <c r="A5" s="7">
        <v>2</v>
      </c>
      <c r="B5" s="100" t="s">
        <v>3</v>
      </c>
      <c r="C5" s="101"/>
      <c r="D5" s="8" t="s">
        <v>126</v>
      </c>
      <c r="E5" s="39" t="s">
        <v>129</v>
      </c>
    </row>
    <row r="6" spans="1:6" ht="9.75" customHeight="1" x14ac:dyDescent="0.25">
      <c r="A6" s="7">
        <v>3</v>
      </c>
      <c r="B6" s="100" t="s">
        <v>4</v>
      </c>
      <c r="C6" s="101"/>
      <c r="D6" s="8" t="s">
        <v>128</v>
      </c>
      <c r="E6" s="9" t="s">
        <v>2</v>
      </c>
    </row>
    <row r="7" spans="1:6" ht="19.5" customHeight="1" x14ac:dyDescent="0.25">
      <c r="A7" s="95" t="s">
        <v>5</v>
      </c>
      <c r="B7" s="96"/>
      <c r="C7" s="96"/>
      <c r="D7" s="96"/>
      <c r="E7" s="97"/>
    </row>
    <row r="8" spans="1:6" ht="9.75" customHeight="1" x14ac:dyDescent="0.25">
      <c r="A8" s="7">
        <v>4</v>
      </c>
      <c r="B8" s="100" t="s">
        <v>6</v>
      </c>
      <c r="C8" s="101"/>
      <c r="D8" s="10">
        <v>0</v>
      </c>
      <c r="E8" s="11" t="s">
        <v>7</v>
      </c>
    </row>
    <row r="9" spans="1:6" ht="9.75" customHeight="1" x14ac:dyDescent="0.25">
      <c r="A9" s="7">
        <v>5</v>
      </c>
      <c r="B9" s="100" t="s">
        <v>8</v>
      </c>
      <c r="C9" s="101"/>
      <c r="D9" s="10">
        <v>0</v>
      </c>
      <c r="E9" s="12" t="s">
        <v>9</v>
      </c>
    </row>
    <row r="10" spans="1:6" ht="9.75" customHeight="1" x14ac:dyDescent="0.25">
      <c r="A10" s="7">
        <v>6</v>
      </c>
      <c r="B10" s="100" t="s">
        <v>10</v>
      </c>
      <c r="C10" s="101"/>
      <c r="D10" s="13">
        <v>22495.919999999998</v>
      </c>
      <c r="E10" s="12" t="s">
        <v>9</v>
      </c>
    </row>
    <row r="11" spans="1:6" ht="9.75" customHeight="1" x14ac:dyDescent="0.25">
      <c r="A11" s="14">
        <v>7</v>
      </c>
      <c r="B11" s="92" t="s">
        <v>11</v>
      </c>
      <c r="C11" s="94"/>
      <c r="D11" s="15">
        <v>122494.68</v>
      </c>
      <c r="E11" s="9" t="s">
        <v>12</v>
      </c>
    </row>
    <row r="12" spans="1:6" ht="9.75" customHeight="1" x14ac:dyDescent="0.25">
      <c r="A12" s="7">
        <v>9</v>
      </c>
      <c r="B12" s="100" t="s">
        <v>132</v>
      </c>
      <c r="C12" s="101"/>
      <c r="D12" s="16">
        <f>D11-D13</f>
        <v>105345.42479999999</v>
      </c>
      <c r="E12" s="12" t="s">
        <v>9</v>
      </c>
    </row>
    <row r="13" spans="1:6" ht="9.75" customHeight="1" x14ac:dyDescent="0.25">
      <c r="A13" s="7">
        <v>10</v>
      </c>
      <c r="B13" s="100" t="s">
        <v>13</v>
      </c>
      <c r="C13" s="101"/>
      <c r="D13" s="16">
        <f>D11*14%</f>
        <v>17149.2552</v>
      </c>
      <c r="E13" s="12" t="s">
        <v>9</v>
      </c>
    </row>
    <row r="14" spans="1:6" ht="9.75" customHeight="1" x14ac:dyDescent="0.25">
      <c r="A14" s="14">
        <v>11</v>
      </c>
      <c r="B14" s="92" t="s">
        <v>14</v>
      </c>
      <c r="C14" s="94"/>
      <c r="D14" s="15">
        <v>122901.4</v>
      </c>
      <c r="E14" s="9" t="s">
        <v>12</v>
      </c>
    </row>
    <row r="15" spans="1:6" ht="9.75" customHeight="1" x14ac:dyDescent="0.25">
      <c r="A15" s="7">
        <v>12</v>
      </c>
      <c r="B15" s="100" t="s">
        <v>15</v>
      </c>
      <c r="C15" s="101"/>
      <c r="D15" s="17">
        <v>122901.4</v>
      </c>
      <c r="E15" s="12" t="s">
        <v>9</v>
      </c>
    </row>
    <row r="16" spans="1:6" ht="9.75" customHeight="1" x14ac:dyDescent="0.25">
      <c r="A16" s="7">
        <v>13</v>
      </c>
      <c r="B16" s="100" t="s">
        <v>16</v>
      </c>
      <c r="C16" s="101"/>
      <c r="D16" s="10">
        <v>0</v>
      </c>
      <c r="E16" s="12" t="s">
        <v>9</v>
      </c>
    </row>
    <row r="17" spans="1:8" ht="9.75" customHeight="1" x14ac:dyDescent="0.25">
      <c r="A17" s="7">
        <v>14</v>
      </c>
      <c r="B17" s="100" t="s">
        <v>17</v>
      </c>
      <c r="C17" s="101"/>
      <c r="D17" s="10">
        <v>0</v>
      </c>
      <c r="E17" s="12" t="s">
        <v>9</v>
      </c>
    </row>
    <row r="18" spans="1:8" ht="9.75" customHeight="1" x14ac:dyDescent="0.25">
      <c r="A18" s="7">
        <v>15</v>
      </c>
      <c r="B18" s="100" t="s">
        <v>18</v>
      </c>
      <c r="C18" s="101"/>
      <c r="D18" s="10">
        <v>0</v>
      </c>
      <c r="E18" s="12" t="s">
        <v>9</v>
      </c>
    </row>
    <row r="19" spans="1:8" ht="9.75" customHeight="1" x14ac:dyDescent="0.25">
      <c r="A19" s="7">
        <v>16</v>
      </c>
      <c r="B19" s="100" t="s">
        <v>19</v>
      </c>
      <c r="C19" s="101"/>
      <c r="D19" s="10">
        <v>0</v>
      </c>
      <c r="E19" s="12" t="s">
        <v>9</v>
      </c>
    </row>
    <row r="20" spans="1:8" ht="9.75" customHeight="1" x14ac:dyDescent="0.25">
      <c r="A20" s="14">
        <v>17</v>
      </c>
      <c r="B20" s="92" t="s">
        <v>20</v>
      </c>
      <c r="C20" s="94"/>
      <c r="D20" s="18">
        <f>D10+D11-D15</f>
        <v>22089.199999999983</v>
      </c>
      <c r="E20" s="9" t="s">
        <v>12</v>
      </c>
    </row>
    <row r="21" spans="1:8" ht="9.75" customHeight="1" x14ac:dyDescent="0.25">
      <c r="A21" s="7">
        <v>18</v>
      </c>
      <c r="B21" s="100" t="s">
        <v>21</v>
      </c>
      <c r="C21" s="101"/>
      <c r="D21" s="12" t="s">
        <v>22</v>
      </c>
      <c r="E21" s="12" t="s">
        <v>9</v>
      </c>
    </row>
    <row r="22" spans="1:8" ht="9.75" customHeight="1" x14ac:dyDescent="0.25">
      <c r="A22" s="7">
        <v>19</v>
      </c>
      <c r="B22" s="100" t="s">
        <v>23</v>
      </c>
      <c r="C22" s="101"/>
      <c r="D22" s="12" t="s">
        <v>22</v>
      </c>
      <c r="E22" s="12" t="s">
        <v>9</v>
      </c>
    </row>
    <row r="23" spans="1:8" ht="13.7" customHeight="1" x14ac:dyDescent="0.25">
      <c r="A23" s="7">
        <v>20</v>
      </c>
      <c r="B23" s="100" t="s">
        <v>24</v>
      </c>
      <c r="C23" s="101"/>
      <c r="D23" s="17">
        <f>D20</f>
        <v>22089.199999999983</v>
      </c>
      <c r="E23" s="12" t="s">
        <v>9</v>
      </c>
      <c r="H23" s="6"/>
    </row>
    <row r="24" spans="1:8" ht="12" customHeight="1" x14ac:dyDescent="0.25">
      <c r="A24" s="95" t="s">
        <v>25</v>
      </c>
      <c r="B24" s="96"/>
      <c r="C24" s="96"/>
      <c r="D24" s="96"/>
      <c r="E24" s="97"/>
    </row>
    <row r="25" spans="1:8" ht="19.5" customHeight="1" x14ac:dyDescent="0.25">
      <c r="A25" s="90" t="s">
        <v>26</v>
      </c>
      <c r="B25" s="102"/>
      <c r="C25" s="91"/>
      <c r="D25" s="103" t="s">
        <v>27</v>
      </c>
      <c r="E25" s="104"/>
    </row>
    <row r="26" spans="1:8" ht="21.75" customHeight="1" x14ac:dyDescent="0.25">
      <c r="A26" s="19">
        <v>21</v>
      </c>
      <c r="B26" s="90" t="s">
        <v>28</v>
      </c>
      <c r="C26" s="98"/>
      <c r="D26" s="20">
        <f>D12*46.2%+6883.5</f>
        <v>55553.0862576</v>
      </c>
      <c r="E26" s="21" t="s">
        <v>29</v>
      </c>
    </row>
    <row r="27" spans="1:8" ht="15.75" customHeight="1" x14ac:dyDescent="0.25">
      <c r="A27" s="19">
        <v>22</v>
      </c>
      <c r="B27" s="90" t="s">
        <v>130</v>
      </c>
      <c r="C27" s="91"/>
      <c r="D27" s="15">
        <f>D13</f>
        <v>17149.2552</v>
      </c>
      <c r="E27" s="21" t="s">
        <v>29</v>
      </c>
    </row>
    <row r="28" spans="1:8" ht="12" customHeight="1" x14ac:dyDescent="0.25">
      <c r="A28" s="19">
        <v>23</v>
      </c>
      <c r="B28" s="90" t="s">
        <v>30</v>
      </c>
      <c r="C28" s="91"/>
      <c r="D28" s="16">
        <f>D27*34%</f>
        <v>5830.746768</v>
      </c>
      <c r="E28" s="21" t="s">
        <v>29</v>
      </c>
    </row>
    <row r="29" spans="1:8" ht="12" customHeight="1" x14ac:dyDescent="0.25">
      <c r="A29" s="19">
        <v>24</v>
      </c>
      <c r="B29" s="90" t="s">
        <v>31</v>
      </c>
      <c r="C29" s="91"/>
      <c r="D29" s="16">
        <f>D27*33%</f>
        <v>5659.2542160000003</v>
      </c>
      <c r="E29" s="21" t="s">
        <v>29</v>
      </c>
    </row>
    <row r="30" spans="1:8" ht="13.35" customHeight="1" x14ac:dyDescent="0.25">
      <c r="A30" s="19">
        <v>25</v>
      </c>
      <c r="B30" s="90" t="s">
        <v>32</v>
      </c>
      <c r="C30" s="91"/>
      <c r="D30" s="16">
        <f>D27*33%</f>
        <v>5659.2542160000003</v>
      </c>
      <c r="E30" s="21" t="s">
        <v>29</v>
      </c>
    </row>
    <row r="31" spans="1:8" ht="19.5" customHeight="1" x14ac:dyDescent="0.25">
      <c r="A31" s="19">
        <v>26</v>
      </c>
      <c r="B31" s="99" t="s">
        <v>33</v>
      </c>
      <c r="C31" s="98"/>
      <c r="D31" s="16">
        <f>D12*14%</f>
        <v>14748.359472</v>
      </c>
      <c r="E31" s="21" t="s">
        <v>29</v>
      </c>
    </row>
    <row r="32" spans="1:8" ht="14.45" customHeight="1" x14ac:dyDescent="0.25">
      <c r="A32" s="19">
        <v>27</v>
      </c>
      <c r="B32" s="90" t="s">
        <v>34</v>
      </c>
      <c r="C32" s="91"/>
      <c r="D32" s="16">
        <f>D12*21%</f>
        <v>22122.539207999998</v>
      </c>
      <c r="E32" s="21" t="s">
        <v>29</v>
      </c>
    </row>
    <row r="33" spans="1:7" ht="17.850000000000001" customHeight="1" x14ac:dyDescent="0.25">
      <c r="A33" s="19">
        <v>28</v>
      </c>
      <c r="B33" s="90" t="s">
        <v>35</v>
      </c>
      <c r="C33" s="91"/>
      <c r="D33" s="16">
        <f>D12*10%</f>
        <v>10534.54248</v>
      </c>
      <c r="E33" s="21" t="s">
        <v>29</v>
      </c>
    </row>
    <row r="34" spans="1:7" ht="15.75" customHeight="1" x14ac:dyDescent="0.25">
      <c r="A34" s="19">
        <v>31</v>
      </c>
      <c r="B34" s="90" t="s">
        <v>131</v>
      </c>
      <c r="C34" s="91"/>
      <c r="D34" s="16">
        <v>1544.13</v>
      </c>
      <c r="E34" s="21" t="s">
        <v>29</v>
      </c>
    </row>
    <row r="35" spans="1:7" ht="15.75" customHeight="1" x14ac:dyDescent="0.25">
      <c r="A35" s="19">
        <v>32</v>
      </c>
      <c r="B35" s="90" t="s">
        <v>36</v>
      </c>
      <c r="C35" s="91"/>
      <c r="D35" s="16">
        <f>D12*0.8%</f>
        <v>842.76339839999991</v>
      </c>
      <c r="E35" s="21" t="s">
        <v>29</v>
      </c>
    </row>
    <row r="36" spans="1:7" ht="15" customHeight="1" x14ac:dyDescent="0.25">
      <c r="A36" s="92" t="s">
        <v>37</v>
      </c>
      <c r="B36" s="93"/>
      <c r="C36" s="94"/>
      <c r="D36" s="22">
        <f>D35+D34+D33+D32+D31+D27+D26</f>
        <v>122494.67601599998</v>
      </c>
      <c r="E36" s="23" t="s">
        <v>29</v>
      </c>
      <c r="G36" s="6"/>
    </row>
    <row r="37" spans="1:7" ht="17.100000000000001" customHeight="1" x14ac:dyDescent="0.25">
      <c r="A37" s="95" t="s">
        <v>38</v>
      </c>
      <c r="B37" s="96"/>
      <c r="C37" s="96"/>
      <c r="D37" s="96"/>
      <c r="E37" s="97"/>
    </row>
    <row r="38" spans="1:7" ht="39.75" customHeight="1" x14ac:dyDescent="0.25">
      <c r="A38" s="24"/>
      <c r="B38" s="25" t="s">
        <v>39</v>
      </c>
      <c r="C38" s="25" t="s">
        <v>40</v>
      </c>
      <c r="D38" s="25" t="s">
        <v>41</v>
      </c>
      <c r="E38" s="24" t="s">
        <v>42</v>
      </c>
    </row>
    <row r="39" spans="1:7" ht="22.7" customHeight="1" x14ac:dyDescent="0.25">
      <c r="A39" s="26">
        <v>25</v>
      </c>
      <c r="B39" s="80" t="s">
        <v>43</v>
      </c>
      <c r="C39" s="74"/>
      <c r="D39" s="74"/>
      <c r="E39" s="75"/>
    </row>
    <row r="40" spans="1:7" ht="41.1" customHeight="1" x14ac:dyDescent="0.25">
      <c r="A40" s="24"/>
      <c r="B40" s="11" t="s">
        <v>44</v>
      </c>
      <c r="C40" s="81" t="s">
        <v>45</v>
      </c>
      <c r="D40" s="81" t="s">
        <v>46</v>
      </c>
      <c r="E40" s="83">
        <f>D26/F2</f>
        <v>58.829912376998841</v>
      </c>
    </row>
    <row r="41" spans="1:7" ht="34.700000000000003" customHeight="1" x14ac:dyDescent="0.25">
      <c r="A41" s="24"/>
      <c r="B41" s="11" t="s">
        <v>47</v>
      </c>
      <c r="C41" s="85"/>
      <c r="D41" s="85"/>
      <c r="E41" s="87"/>
    </row>
    <row r="42" spans="1:7" ht="19.5" customHeight="1" x14ac:dyDescent="0.25">
      <c r="A42" s="24"/>
      <c r="B42" s="24" t="s">
        <v>48</v>
      </c>
      <c r="C42" s="85"/>
      <c r="D42" s="85"/>
      <c r="E42" s="87"/>
    </row>
    <row r="43" spans="1:7" ht="37.700000000000003" customHeight="1" x14ac:dyDescent="0.25">
      <c r="A43" s="24"/>
      <c r="B43" s="11" t="s">
        <v>49</v>
      </c>
      <c r="C43" s="85"/>
      <c r="D43" s="85"/>
      <c r="E43" s="87"/>
    </row>
    <row r="44" spans="1:7" ht="27.75" customHeight="1" x14ac:dyDescent="0.25">
      <c r="A44" s="24"/>
      <c r="B44" s="40" t="s">
        <v>139</v>
      </c>
      <c r="C44" s="85"/>
      <c r="D44" s="85"/>
      <c r="E44" s="87"/>
    </row>
    <row r="45" spans="1:7" ht="20.25" customHeight="1" x14ac:dyDescent="0.25">
      <c r="A45" s="24"/>
      <c r="B45" s="24" t="s">
        <v>51</v>
      </c>
      <c r="C45" s="85"/>
      <c r="D45" s="85"/>
      <c r="E45" s="87"/>
    </row>
    <row r="46" spans="1:7" ht="25.35" customHeight="1" x14ac:dyDescent="0.25">
      <c r="A46" s="24"/>
      <c r="B46" s="40" t="s">
        <v>138</v>
      </c>
      <c r="C46" s="88"/>
      <c r="D46" s="88"/>
      <c r="E46" s="87"/>
    </row>
    <row r="47" spans="1:7" ht="26.45" customHeight="1" x14ac:dyDescent="0.25">
      <c r="A47" s="24"/>
      <c r="B47" s="11" t="s">
        <v>53</v>
      </c>
      <c r="C47" s="89"/>
      <c r="D47" s="89"/>
      <c r="E47" s="84"/>
    </row>
    <row r="48" spans="1:7" ht="18.2" customHeight="1" x14ac:dyDescent="0.25">
      <c r="A48" s="26">
        <v>26</v>
      </c>
      <c r="B48" s="80" t="s">
        <v>54</v>
      </c>
      <c r="C48" s="74"/>
      <c r="D48" s="74"/>
      <c r="E48" s="75"/>
    </row>
    <row r="49" spans="1:5" ht="19.5" customHeight="1" x14ac:dyDescent="0.25">
      <c r="A49" s="24"/>
      <c r="B49" s="24" t="s">
        <v>55</v>
      </c>
      <c r="C49" s="11" t="s">
        <v>45</v>
      </c>
      <c r="D49" s="81" t="s">
        <v>46</v>
      </c>
      <c r="E49" s="83">
        <f>D27/F2</f>
        <v>18.160812453669386</v>
      </c>
    </row>
    <row r="50" spans="1:5" ht="30.75" customHeight="1" x14ac:dyDescent="0.25">
      <c r="A50" s="24"/>
      <c r="B50" s="11" t="s">
        <v>56</v>
      </c>
      <c r="C50" s="11" t="s">
        <v>57</v>
      </c>
      <c r="D50" s="85"/>
      <c r="E50" s="87"/>
    </row>
    <row r="51" spans="1:5" ht="17.100000000000001" customHeight="1" x14ac:dyDescent="0.25">
      <c r="A51" s="24"/>
      <c r="B51" s="11" t="s">
        <v>58</v>
      </c>
      <c r="C51" s="11" t="s">
        <v>45</v>
      </c>
      <c r="D51" s="82"/>
      <c r="E51" s="84"/>
    </row>
    <row r="52" spans="1:5" ht="14.45" customHeight="1" x14ac:dyDescent="0.25">
      <c r="A52" s="26">
        <v>27</v>
      </c>
      <c r="B52" s="80" t="s">
        <v>59</v>
      </c>
      <c r="C52" s="74"/>
      <c r="D52" s="74"/>
      <c r="E52" s="75"/>
    </row>
    <row r="53" spans="1:5" ht="20.25" customHeight="1" x14ac:dyDescent="0.25">
      <c r="A53" s="24"/>
      <c r="B53" s="40" t="s">
        <v>142</v>
      </c>
      <c r="C53" s="11" t="s">
        <v>61</v>
      </c>
      <c r="D53" s="11" t="s">
        <v>46</v>
      </c>
      <c r="E53" s="83">
        <f>D28/F2</f>
        <v>6.1746762342475909</v>
      </c>
    </row>
    <row r="54" spans="1:5" ht="20.25" customHeight="1" x14ac:dyDescent="0.25">
      <c r="A54" s="24"/>
      <c r="B54" s="11" t="s">
        <v>62</v>
      </c>
      <c r="C54" s="11" t="s">
        <v>61</v>
      </c>
      <c r="D54" s="11" t="s">
        <v>46</v>
      </c>
      <c r="E54" s="87"/>
    </row>
    <row r="55" spans="1:5" ht="20.25" customHeight="1" x14ac:dyDescent="0.25">
      <c r="A55" s="24"/>
      <c r="B55" s="24" t="s">
        <v>63</v>
      </c>
      <c r="C55" s="11" t="s">
        <v>61</v>
      </c>
      <c r="D55" s="11" t="s">
        <v>46</v>
      </c>
      <c r="E55" s="84"/>
    </row>
    <row r="56" spans="1:5" ht="13.35" customHeight="1" x14ac:dyDescent="0.25">
      <c r="A56" s="26">
        <v>28</v>
      </c>
      <c r="B56" s="80" t="s">
        <v>64</v>
      </c>
      <c r="C56" s="74"/>
      <c r="D56" s="74"/>
      <c r="E56" s="75"/>
    </row>
    <row r="57" spans="1:5" ht="21.6" customHeight="1" x14ac:dyDescent="0.25">
      <c r="A57" s="24"/>
      <c r="B57" s="11" t="s">
        <v>65</v>
      </c>
      <c r="C57" s="81" t="s">
        <v>66</v>
      </c>
      <c r="D57" s="81" t="s">
        <v>46</v>
      </c>
      <c r="E57" s="83">
        <f>D29/F2</f>
        <v>5.9930681097108973</v>
      </c>
    </row>
    <row r="58" spans="1:5" ht="21.6" customHeight="1" x14ac:dyDescent="0.25">
      <c r="A58" s="24"/>
      <c r="B58" s="11" t="s">
        <v>67</v>
      </c>
      <c r="C58" s="82"/>
      <c r="D58" s="82"/>
      <c r="E58" s="84"/>
    </row>
    <row r="59" spans="1:5" ht="15" customHeight="1" x14ac:dyDescent="0.25">
      <c r="A59" s="27">
        <v>29</v>
      </c>
      <c r="B59" s="80" t="s">
        <v>68</v>
      </c>
      <c r="C59" s="74"/>
      <c r="D59" s="74"/>
      <c r="E59" s="75"/>
    </row>
    <row r="60" spans="1:5" ht="36.6" customHeight="1" x14ac:dyDescent="0.25">
      <c r="A60" s="24"/>
      <c r="B60" s="40" t="s">
        <v>140</v>
      </c>
      <c r="C60" s="11" t="s">
        <v>141</v>
      </c>
      <c r="D60" s="11" t="s">
        <v>46</v>
      </c>
      <c r="E60" s="28">
        <f>D30/F2</f>
        <v>5.9930681097108973</v>
      </c>
    </row>
    <row r="61" spans="1:5" ht="16.5" customHeight="1" x14ac:dyDescent="0.25">
      <c r="A61" s="27">
        <v>30</v>
      </c>
      <c r="B61" s="80" t="s">
        <v>71</v>
      </c>
      <c r="C61" s="74"/>
      <c r="D61" s="74"/>
      <c r="E61" s="75"/>
    </row>
    <row r="62" spans="1:5" ht="30.75" customHeight="1" x14ac:dyDescent="0.25">
      <c r="A62" s="24"/>
      <c r="B62" s="11" t="s">
        <v>72</v>
      </c>
      <c r="C62" s="81" t="s">
        <v>73</v>
      </c>
      <c r="D62" s="81" t="s">
        <v>74</v>
      </c>
      <c r="E62" s="83">
        <f>D31/F2</f>
        <v>15.618298710155672</v>
      </c>
    </row>
    <row r="63" spans="1:5" ht="22.7" customHeight="1" x14ac:dyDescent="0.25">
      <c r="A63" s="24"/>
      <c r="B63" s="11" t="s">
        <v>75</v>
      </c>
      <c r="C63" s="85"/>
      <c r="D63" s="85"/>
      <c r="E63" s="87"/>
    </row>
    <row r="64" spans="1:5" ht="22.7" customHeight="1" x14ac:dyDescent="0.25">
      <c r="A64" s="24"/>
      <c r="B64" s="11" t="s">
        <v>76</v>
      </c>
      <c r="C64" s="82"/>
      <c r="D64" s="85"/>
      <c r="E64" s="87"/>
    </row>
    <row r="65" spans="1:5" ht="22.7" customHeight="1" x14ac:dyDescent="0.25">
      <c r="A65" s="24"/>
      <c r="B65" s="11" t="s">
        <v>77</v>
      </c>
      <c r="C65" s="25" t="s">
        <v>78</v>
      </c>
      <c r="D65" s="85"/>
      <c r="E65" s="87"/>
    </row>
    <row r="66" spans="1:5" ht="29.45" customHeight="1" x14ac:dyDescent="0.25">
      <c r="A66" s="24"/>
      <c r="B66" s="11" t="s">
        <v>72</v>
      </c>
      <c r="C66" s="29" t="s">
        <v>79</v>
      </c>
      <c r="D66" s="82"/>
      <c r="E66" s="84"/>
    </row>
    <row r="67" spans="1:5" ht="16.5" customHeight="1" x14ac:dyDescent="0.25">
      <c r="A67" s="27">
        <v>31</v>
      </c>
      <c r="B67" s="80" t="s">
        <v>71</v>
      </c>
      <c r="C67" s="74"/>
      <c r="D67" s="74"/>
      <c r="E67" s="75"/>
    </row>
    <row r="68" spans="1:5" ht="17.100000000000001" customHeight="1" x14ac:dyDescent="0.25">
      <c r="A68" s="26">
        <v>31</v>
      </c>
      <c r="B68" s="80" t="s">
        <v>80</v>
      </c>
      <c r="C68" s="74"/>
      <c r="D68" s="74"/>
      <c r="E68" s="75"/>
    </row>
    <row r="69" spans="1:5" ht="15" customHeight="1" x14ac:dyDescent="0.25">
      <c r="A69" s="24"/>
      <c r="B69" s="11" t="s">
        <v>81</v>
      </c>
      <c r="C69" s="11" t="s">
        <v>82</v>
      </c>
      <c r="D69" s="81" t="s">
        <v>46</v>
      </c>
      <c r="E69" s="83">
        <f>D35/F2</f>
        <v>0.89247421200889543</v>
      </c>
    </row>
    <row r="70" spans="1:5" ht="16.5" customHeight="1" x14ac:dyDescent="0.25">
      <c r="A70" s="24"/>
      <c r="B70" s="11" t="s">
        <v>83</v>
      </c>
      <c r="C70" s="40" t="s">
        <v>147</v>
      </c>
      <c r="D70" s="82"/>
      <c r="E70" s="84"/>
    </row>
    <row r="71" spans="1:5" ht="16.5" customHeight="1" x14ac:dyDescent="0.25">
      <c r="A71" s="26">
        <v>32</v>
      </c>
      <c r="B71" s="80" t="s">
        <v>84</v>
      </c>
      <c r="C71" s="74"/>
      <c r="D71" s="74"/>
      <c r="E71" s="75"/>
    </row>
    <row r="72" spans="1:5" ht="22.7" customHeight="1" x14ac:dyDescent="0.25">
      <c r="A72" s="24"/>
      <c r="B72" s="11" t="s">
        <v>85</v>
      </c>
      <c r="C72" s="25" t="s">
        <v>86</v>
      </c>
      <c r="D72" s="81" t="s">
        <v>46</v>
      </c>
      <c r="E72" s="78">
        <f>D32/F2</f>
        <v>23.427448065233506</v>
      </c>
    </row>
    <row r="73" spans="1:5" ht="14.45" customHeight="1" x14ac:dyDescent="0.25">
      <c r="A73" s="24"/>
      <c r="B73" s="11" t="s">
        <v>87</v>
      </c>
      <c r="C73" s="25" t="s">
        <v>86</v>
      </c>
      <c r="D73" s="85"/>
      <c r="E73" s="79"/>
    </row>
    <row r="74" spans="1:5" ht="16.5" customHeight="1" x14ac:dyDescent="0.25">
      <c r="A74" s="24"/>
      <c r="B74" s="11" t="s">
        <v>88</v>
      </c>
      <c r="C74" s="25" t="s">
        <v>86</v>
      </c>
      <c r="D74" s="85"/>
      <c r="E74" s="79"/>
    </row>
    <row r="75" spans="1:5" ht="11.25" customHeight="1" x14ac:dyDescent="0.25">
      <c r="A75" s="24"/>
      <c r="B75" s="11" t="s">
        <v>89</v>
      </c>
      <c r="C75" s="25" t="s">
        <v>86</v>
      </c>
      <c r="D75" s="85"/>
      <c r="E75" s="79"/>
    </row>
    <row r="76" spans="1:5" ht="21.95" customHeight="1" x14ac:dyDescent="0.25">
      <c r="A76" s="24"/>
      <c r="B76" s="11" t="s">
        <v>90</v>
      </c>
      <c r="C76" s="25" t="s">
        <v>86</v>
      </c>
      <c r="D76" s="85"/>
      <c r="E76" s="79"/>
    </row>
    <row r="77" spans="1:5" ht="29.45" customHeight="1" x14ac:dyDescent="0.25">
      <c r="A77" s="24"/>
      <c r="B77" s="11" t="s">
        <v>91</v>
      </c>
      <c r="C77" s="25" t="s">
        <v>86</v>
      </c>
      <c r="D77" s="85"/>
      <c r="E77" s="79"/>
    </row>
    <row r="78" spans="1:5" ht="20.25" customHeight="1" x14ac:dyDescent="0.25">
      <c r="A78" s="24"/>
      <c r="B78" s="11" t="s">
        <v>92</v>
      </c>
      <c r="C78" s="25" t="s">
        <v>86</v>
      </c>
      <c r="D78" s="85"/>
      <c r="E78" s="79"/>
    </row>
    <row r="79" spans="1:5" ht="20.25" customHeight="1" x14ac:dyDescent="0.25">
      <c r="A79" s="24"/>
      <c r="B79" s="24" t="s">
        <v>93</v>
      </c>
      <c r="C79" s="25" t="s">
        <v>86</v>
      </c>
      <c r="D79" s="85"/>
      <c r="E79" s="79"/>
    </row>
    <row r="80" spans="1:5" ht="15" customHeight="1" x14ac:dyDescent="0.25">
      <c r="A80" s="24"/>
      <c r="B80" s="11" t="s">
        <v>94</v>
      </c>
      <c r="C80" s="25" t="s">
        <v>95</v>
      </c>
      <c r="D80" s="82"/>
      <c r="E80" s="86"/>
    </row>
    <row r="81" spans="1:8" s="6" customFormat="1" ht="12.6" customHeight="1" x14ac:dyDescent="0.25">
      <c r="A81" s="26">
        <v>37</v>
      </c>
      <c r="B81" s="73" t="s">
        <v>133</v>
      </c>
      <c r="C81" s="74"/>
      <c r="D81" s="74"/>
      <c r="E81" s="75"/>
      <c r="G81" s="1"/>
      <c r="H81" s="1"/>
    </row>
    <row r="82" spans="1:8" s="6" customFormat="1" ht="37.700000000000003" customHeight="1" x14ac:dyDescent="0.25">
      <c r="A82" s="24"/>
      <c r="B82" s="11" t="s">
        <v>134</v>
      </c>
      <c r="C82" s="25" t="s">
        <v>97</v>
      </c>
      <c r="D82" s="76" t="s">
        <v>96</v>
      </c>
      <c r="E82" s="78">
        <f>D34/F2</f>
        <v>1.6352112676056341</v>
      </c>
      <c r="G82" s="1"/>
      <c r="H82" s="1"/>
    </row>
    <row r="83" spans="1:8" s="6" customFormat="1" ht="23.25" customHeight="1" x14ac:dyDescent="0.25">
      <c r="A83" s="24"/>
      <c r="B83" s="40" t="s">
        <v>134</v>
      </c>
      <c r="C83" s="25" t="s">
        <v>98</v>
      </c>
      <c r="D83" s="77"/>
      <c r="E83" s="79"/>
      <c r="G83" s="1"/>
      <c r="H83" s="1"/>
    </row>
    <row r="84" spans="1:8" s="6" customFormat="1" ht="9.75" customHeight="1" x14ac:dyDescent="0.25">
      <c r="A84" s="26">
        <v>38</v>
      </c>
      <c r="B84" s="80" t="s">
        <v>99</v>
      </c>
      <c r="C84" s="74"/>
      <c r="D84" s="74"/>
      <c r="E84" s="75"/>
      <c r="G84" s="1"/>
      <c r="H84" s="1"/>
    </row>
    <row r="85" spans="1:8" s="6" customFormat="1" ht="14.25" customHeight="1" x14ac:dyDescent="0.25">
      <c r="A85" s="24"/>
      <c r="B85" s="11" t="s">
        <v>100</v>
      </c>
      <c r="C85" s="11" t="s">
        <v>101</v>
      </c>
      <c r="D85" s="65">
        <v>0</v>
      </c>
      <c r="E85" s="66"/>
      <c r="G85" s="1"/>
      <c r="H85" s="1"/>
    </row>
    <row r="86" spans="1:8" s="6" customFormat="1" ht="14.25" customHeight="1" x14ac:dyDescent="0.25">
      <c r="A86" s="24"/>
      <c r="B86" s="11" t="s">
        <v>102</v>
      </c>
      <c r="C86" s="11" t="s">
        <v>101</v>
      </c>
      <c r="D86" s="65">
        <v>0</v>
      </c>
      <c r="E86" s="66"/>
      <c r="G86" s="1"/>
      <c r="H86" s="1"/>
    </row>
    <row r="87" spans="1:8" s="6" customFormat="1" ht="14.25" customHeight="1" x14ac:dyDescent="0.25">
      <c r="A87" s="24"/>
      <c r="B87" s="11" t="s">
        <v>103</v>
      </c>
      <c r="C87" s="11" t="s">
        <v>101</v>
      </c>
      <c r="D87" s="65">
        <v>0</v>
      </c>
      <c r="E87" s="66"/>
      <c r="G87" s="1"/>
      <c r="H87" s="1"/>
    </row>
    <row r="88" spans="1:8" s="6" customFormat="1" ht="14.25" customHeight="1" x14ac:dyDescent="0.25">
      <c r="A88" s="49"/>
      <c r="B88" s="11" t="s">
        <v>104</v>
      </c>
      <c r="C88" s="11" t="s">
        <v>7</v>
      </c>
      <c r="D88" s="65">
        <v>0</v>
      </c>
      <c r="E88" s="66"/>
      <c r="G88" s="1"/>
      <c r="H88" s="1"/>
    </row>
    <row r="89" spans="1:8" s="6" customFormat="1" ht="16.5" customHeight="1" x14ac:dyDescent="0.25">
      <c r="A89" s="67" t="s">
        <v>105</v>
      </c>
      <c r="B89" s="68"/>
      <c r="C89" s="68"/>
      <c r="D89" s="68"/>
      <c r="E89" s="69"/>
      <c r="G89" s="1"/>
      <c r="H89" s="1"/>
    </row>
    <row r="90" spans="1:8" s="6" customFormat="1" ht="16.5" customHeight="1" x14ac:dyDescent="0.25">
      <c r="A90" s="31">
        <v>1</v>
      </c>
      <c r="B90" s="21" t="s">
        <v>106</v>
      </c>
      <c r="C90" s="21" t="s">
        <v>107</v>
      </c>
      <c r="D90" s="48">
        <v>0</v>
      </c>
      <c r="E90" s="33"/>
      <c r="G90" s="1"/>
      <c r="H90" s="1"/>
    </row>
    <row r="91" spans="1:8" s="6" customFormat="1" ht="16.5" customHeight="1" x14ac:dyDescent="0.25">
      <c r="A91" s="31">
        <v>2</v>
      </c>
      <c r="B91" s="21" t="s">
        <v>108</v>
      </c>
      <c r="C91" s="21" t="s">
        <v>107</v>
      </c>
      <c r="D91" s="48">
        <v>0</v>
      </c>
      <c r="E91" s="33"/>
      <c r="G91" s="1"/>
      <c r="H91" s="1"/>
    </row>
    <row r="92" spans="1:8" s="6" customFormat="1" ht="16.5" customHeight="1" x14ac:dyDescent="0.25">
      <c r="A92" s="31">
        <v>3</v>
      </c>
      <c r="B92" s="21" t="s">
        <v>109</v>
      </c>
      <c r="C92" s="21" t="s">
        <v>107</v>
      </c>
      <c r="D92" s="34"/>
      <c r="E92" s="33"/>
      <c r="G92" s="1"/>
      <c r="H92" s="1"/>
    </row>
    <row r="93" spans="1:8" s="6" customFormat="1" ht="16.5" customHeight="1" x14ac:dyDescent="0.25">
      <c r="A93" s="31">
        <v>4</v>
      </c>
      <c r="B93" s="21" t="s">
        <v>110</v>
      </c>
      <c r="C93" s="21" t="s">
        <v>107</v>
      </c>
      <c r="D93" s="48" t="s">
        <v>111</v>
      </c>
      <c r="E93" s="33"/>
      <c r="G93" s="1"/>
      <c r="H93" s="1"/>
    </row>
    <row r="94" spans="1:8" s="6" customFormat="1" ht="16.5" customHeight="1" x14ac:dyDescent="0.25">
      <c r="A94" s="31">
        <v>5</v>
      </c>
      <c r="B94" s="21" t="s">
        <v>112</v>
      </c>
      <c r="C94" s="21" t="s">
        <v>107</v>
      </c>
      <c r="D94" s="48" t="s">
        <v>111</v>
      </c>
      <c r="E94" s="33"/>
      <c r="G94" s="1"/>
      <c r="H94" s="1"/>
    </row>
    <row r="95" spans="1:8" s="6" customFormat="1" ht="16.5" customHeight="1" x14ac:dyDescent="0.25">
      <c r="A95" s="31">
        <v>6</v>
      </c>
      <c r="B95" s="21" t="s">
        <v>113</v>
      </c>
      <c r="C95" s="21" t="s">
        <v>107</v>
      </c>
      <c r="D95" s="34"/>
      <c r="E95" s="33"/>
      <c r="G95" s="1"/>
      <c r="H95" s="1"/>
    </row>
    <row r="96" spans="1:8" s="6" customFormat="1" ht="16.5" customHeight="1" x14ac:dyDescent="0.25">
      <c r="A96" s="67" t="s">
        <v>114</v>
      </c>
      <c r="B96" s="68"/>
      <c r="C96" s="68"/>
      <c r="D96" s="68"/>
      <c r="E96" s="69"/>
      <c r="G96" s="1"/>
      <c r="H96" s="1"/>
    </row>
    <row r="97" spans="1:8" s="6" customFormat="1" ht="16.5" customHeight="1" x14ac:dyDescent="0.25">
      <c r="A97" s="31">
        <v>1</v>
      </c>
      <c r="B97" s="21" t="s">
        <v>115</v>
      </c>
      <c r="C97" s="21" t="s">
        <v>116</v>
      </c>
      <c r="D97" s="48">
        <v>0</v>
      </c>
      <c r="E97" s="33"/>
      <c r="G97" s="1"/>
      <c r="H97" s="1"/>
    </row>
    <row r="98" spans="1:8" s="6" customFormat="1" ht="16.5" customHeight="1" x14ac:dyDescent="0.25">
      <c r="A98" s="31">
        <v>2</v>
      </c>
      <c r="B98" s="21" t="s">
        <v>117</v>
      </c>
      <c r="C98" s="21" t="s">
        <v>116</v>
      </c>
      <c r="D98" s="48">
        <v>0</v>
      </c>
      <c r="E98" s="33"/>
      <c r="G98" s="1"/>
      <c r="H98" s="1"/>
    </row>
    <row r="99" spans="1:8" s="6" customFormat="1" ht="16.5" customHeight="1" x14ac:dyDescent="0.25">
      <c r="A99" s="31">
        <v>3</v>
      </c>
      <c r="B99" s="21" t="s">
        <v>118</v>
      </c>
      <c r="C99" s="21" t="s">
        <v>116</v>
      </c>
      <c r="D99" s="48" t="s">
        <v>111</v>
      </c>
      <c r="E99" s="33"/>
      <c r="G99" s="1"/>
      <c r="H99" s="1"/>
    </row>
    <row r="100" spans="1:8" s="6" customFormat="1" ht="16.5" customHeight="1" x14ac:dyDescent="0.25">
      <c r="A100" s="31">
        <v>4</v>
      </c>
      <c r="B100" s="21" t="s">
        <v>119</v>
      </c>
      <c r="C100" s="21" t="s">
        <v>107</v>
      </c>
      <c r="D100" s="48">
        <v>0</v>
      </c>
      <c r="E100" s="33"/>
      <c r="G100" s="1"/>
      <c r="H100" s="1"/>
    </row>
    <row r="101" spans="1:8" s="6" customFormat="1" ht="16.5" customHeight="1" x14ac:dyDescent="0.25">
      <c r="A101" s="70" t="s">
        <v>120</v>
      </c>
      <c r="B101" s="71"/>
      <c r="C101" s="71"/>
      <c r="D101" s="71"/>
      <c r="E101" s="72"/>
      <c r="G101" s="1"/>
      <c r="H101" s="1"/>
    </row>
    <row r="102" spans="1:8" s="6" customFormat="1" ht="16.5" customHeight="1" x14ac:dyDescent="0.25">
      <c r="A102" s="31">
        <v>1</v>
      </c>
      <c r="B102" s="21" t="s">
        <v>121</v>
      </c>
      <c r="C102" s="21" t="s">
        <v>116</v>
      </c>
      <c r="D102" s="50"/>
      <c r="E102" s="33"/>
      <c r="G102" s="1"/>
      <c r="H102" s="1"/>
    </row>
    <row r="103" spans="1:8" s="6" customFormat="1" ht="16.5" customHeight="1" x14ac:dyDescent="0.25">
      <c r="A103" s="31">
        <v>2</v>
      </c>
      <c r="B103" s="21" t="s">
        <v>122</v>
      </c>
      <c r="C103" s="21" t="s">
        <v>116</v>
      </c>
      <c r="D103" s="50"/>
      <c r="E103" s="33"/>
      <c r="G103" s="1"/>
      <c r="H103" s="1"/>
    </row>
    <row r="104" spans="1:8" s="6" customFormat="1" ht="24.75" customHeight="1" x14ac:dyDescent="0.25">
      <c r="A104" s="31">
        <v>3</v>
      </c>
      <c r="B104" s="21" t="s">
        <v>123</v>
      </c>
      <c r="C104" s="21" t="s">
        <v>107</v>
      </c>
      <c r="D104" s="50"/>
      <c r="E104" s="33"/>
      <c r="G104" s="1"/>
      <c r="H104" s="1"/>
    </row>
    <row r="105" spans="1:8" ht="16.5" customHeight="1" x14ac:dyDescent="0.25">
      <c r="A105" s="47"/>
      <c r="B105" s="36"/>
      <c r="C105" s="36"/>
      <c r="D105" s="37"/>
      <c r="E105" s="37"/>
    </row>
    <row r="106" spans="1:8" ht="16.5" customHeight="1" x14ac:dyDescent="0.25">
      <c r="A106" s="61" t="s">
        <v>136</v>
      </c>
      <c r="B106" s="62"/>
      <c r="C106" s="62"/>
      <c r="D106" s="62"/>
      <c r="E106" s="62"/>
      <c r="F106" s="62"/>
    </row>
    <row r="107" spans="1:8" ht="16.5" customHeight="1" x14ac:dyDescent="0.25">
      <c r="A107" s="47"/>
      <c r="B107" s="36"/>
      <c r="C107" s="36"/>
      <c r="D107" s="37"/>
      <c r="E107" s="37"/>
    </row>
    <row r="108" spans="1:8" ht="16.5" customHeight="1" x14ac:dyDescent="0.25">
      <c r="A108" s="61" t="s">
        <v>135</v>
      </c>
      <c r="B108" s="62"/>
      <c r="C108" s="62"/>
      <c r="D108" s="62"/>
      <c r="E108" s="62"/>
      <c r="F108" s="62"/>
    </row>
    <row r="109" spans="1:8" ht="16.5" customHeight="1" x14ac:dyDescent="0.25">
      <c r="A109" s="47"/>
      <c r="B109" s="36"/>
      <c r="C109" s="36"/>
      <c r="D109" s="37"/>
      <c r="E109" s="37"/>
    </row>
    <row r="110" spans="1:8" ht="16.5" customHeight="1" x14ac:dyDescent="0.25">
      <c r="A110" s="47"/>
      <c r="B110" s="36"/>
      <c r="C110" s="36"/>
      <c r="D110" s="37"/>
      <c r="E110" s="37"/>
    </row>
    <row r="111" spans="1:8" ht="16.5" customHeight="1" x14ac:dyDescent="0.25">
      <c r="A111" s="47"/>
      <c r="B111" s="36"/>
      <c r="C111" s="36"/>
      <c r="D111" s="37"/>
      <c r="E111" s="37"/>
    </row>
    <row r="112" spans="1:8" ht="16.5" customHeight="1" x14ac:dyDescent="0.25">
      <c r="A112" s="47"/>
      <c r="B112" s="36"/>
      <c r="C112" s="36"/>
      <c r="D112" s="37"/>
      <c r="E112" s="37"/>
    </row>
    <row r="113" spans="1:8" ht="16.5" customHeight="1" x14ac:dyDescent="0.25">
      <c r="A113" s="47"/>
      <c r="B113" s="36"/>
      <c r="C113" s="36"/>
      <c r="D113" s="37"/>
      <c r="E113" s="37"/>
    </row>
    <row r="114" spans="1:8" ht="16.5" customHeight="1" x14ac:dyDescent="0.25">
      <c r="A114" s="47"/>
      <c r="B114" s="36"/>
      <c r="C114" s="36"/>
      <c r="D114" s="37"/>
      <c r="E114" s="37"/>
    </row>
    <row r="115" spans="1:8" ht="16.5" customHeight="1" x14ac:dyDescent="0.25">
      <c r="A115" s="47"/>
      <c r="B115" s="36"/>
      <c r="C115" s="36"/>
      <c r="D115" s="37"/>
      <c r="E115" s="37"/>
    </row>
    <row r="116" spans="1:8" ht="16.5" customHeight="1" x14ac:dyDescent="0.25">
      <c r="A116" s="47"/>
      <c r="B116" s="36"/>
      <c r="C116" s="36"/>
      <c r="D116" s="37"/>
      <c r="E116" s="37"/>
    </row>
    <row r="117" spans="1:8" ht="16.5" customHeight="1" x14ac:dyDescent="0.25">
      <c r="A117" s="47"/>
      <c r="B117" s="36"/>
      <c r="C117" s="36"/>
      <c r="D117" s="37"/>
      <c r="E117" s="37"/>
    </row>
    <row r="118" spans="1:8" ht="16.5" customHeight="1" x14ac:dyDescent="0.25">
      <c r="A118" s="47"/>
      <c r="B118" s="36"/>
      <c r="C118" s="36"/>
      <c r="D118" s="37"/>
      <c r="E118" s="37"/>
    </row>
    <row r="119" spans="1:8" ht="16.5" customHeight="1" x14ac:dyDescent="0.25">
      <c r="A119" s="47"/>
      <c r="B119" s="36"/>
      <c r="C119" s="36"/>
      <c r="D119" s="37"/>
      <c r="E119" s="37"/>
    </row>
    <row r="120" spans="1:8" ht="16.5" customHeight="1" x14ac:dyDescent="0.25">
      <c r="A120" s="47"/>
      <c r="B120" s="36"/>
      <c r="C120" s="36"/>
      <c r="D120" s="37"/>
      <c r="E120" s="37"/>
    </row>
    <row r="121" spans="1:8" s="6" customFormat="1" ht="16.5" customHeight="1" x14ac:dyDescent="0.25">
      <c r="A121" s="47"/>
      <c r="B121" s="36"/>
      <c r="C121" s="36"/>
      <c r="D121" s="37"/>
      <c r="E121" s="37"/>
      <c r="G121" s="1"/>
      <c r="H121" s="1"/>
    </row>
    <row r="122" spans="1:8" s="6" customFormat="1" ht="16.5" customHeight="1" x14ac:dyDescent="0.25">
      <c r="A122" s="47"/>
      <c r="B122" s="36"/>
      <c r="C122" s="36"/>
      <c r="D122" s="37"/>
      <c r="E122" s="37"/>
      <c r="G122" s="1"/>
      <c r="H122" s="1"/>
    </row>
    <row r="123" spans="1:8" s="6" customFormat="1" ht="16.5" customHeight="1" x14ac:dyDescent="0.25">
      <c r="A123" s="47"/>
      <c r="B123" s="36"/>
      <c r="C123" s="36"/>
      <c r="D123" s="37"/>
      <c r="E123" s="37"/>
      <c r="G123" s="1"/>
      <c r="H123" s="1"/>
    </row>
    <row r="124" spans="1:8" s="6" customFormat="1" ht="16.5" customHeight="1" x14ac:dyDescent="0.25">
      <c r="A124" s="47"/>
      <c r="B124" s="36"/>
      <c r="C124" s="36"/>
      <c r="D124" s="37"/>
      <c r="E124" s="37"/>
      <c r="G124" s="1"/>
      <c r="H124" s="1"/>
    </row>
    <row r="125" spans="1:8" s="6" customFormat="1" ht="16.5" customHeight="1" x14ac:dyDescent="0.25">
      <c r="A125" s="47"/>
      <c r="B125" s="36"/>
      <c r="C125" s="36"/>
      <c r="D125" s="37"/>
      <c r="E125" s="37"/>
      <c r="G125" s="1"/>
      <c r="H125" s="1"/>
    </row>
    <row r="126" spans="1:8" s="6" customFormat="1" ht="16.5" customHeight="1" x14ac:dyDescent="0.25">
      <c r="A126" s="47"/>
      <c r="B126" s="36"/>
      <c r="C126" s="36"/>
      <c r="D126" s="37"/>
      <c r="E126" s="37"/>
      <c r="G126" s="1"/>
      <c r="H126" s="1"/>
    </row>
    <row r="127" spans="1:8" s="6" customFormat="1" ht="16.5" customHeight="1" x14ac:dyDescent="0.25">
      <c r="A127" s="47"/>
      <c r="B127" s="36"/>
      <c r="C127" s="36"/>
      <c r="D127" s="37"/>
      <c r="E127" s="37"/>
      <c r="G127" s="1"/>
      <c r="H127" s="1"/>
    </row>
    <row r="128" spans="1:8" s="6" customFormat="1" ht="16.5" customHeight="1" x14ac:dyDescent="0.25">
      <c r="A128" s="47"/>
      <c r="B128" s="36"/>
      <c r="C128" s="36"/>
      <c r="D128" s="37"/>
      <c r="E128" s="37"/>
      <c r="G128" s="1"/>
      <c r="H128" s="1"/>
    </row>
    <row r="129" spans="1:8" s="6" customFormat="1" ht="16.5" customHeight="1" x14ac:dyDescent="0.25">
      <c r="A129" s="47"/>
      <c r="B129" s="36"/>
      <c r="C129" s="36"/>
      <c r="D129" s="37"/>
      <c r="E129" s="37"/>
      <c r="G129" s="1"/>
      <c r="H129" s="1"/>
    </row>
    <row r="130" spans="1:8" s="6" customFormat="1" ht="16.5" customHeight="1" x14ac:dyDescent="0.25">
      <c r="A130" s="47"/>
      <c r="B130" s="36"/>
      <c r="C130" s="36"/>
      <c r="D130" s="37"/>
      <c r="E130" s="37"/>
      <c r="G130" s="1"/>
      <c r="H130" s="1"/>
    </row>
    <row r="131" spans="1:8" s="6" customFormat="1" ht="16.5" customHeight="1" x14ac:dyDescent="0.25">
      <c r="A131" s="47"/>
      <c r="B131" s="36"/>
      <c r="C131" s="36"/>
      <c r="D131" s="37"/>
      <c r="E131" s="37"/>
      <c r="G131" s="1"/>
      <c r="H131" s="1"/>
    </row>
    <row r="132" spans="1:8" s="6" customFormat="1" ht="16.5" customHeight="1" x14ac:dyDescent="0.25">
      <c r="A132" s="47"/>
      <c r="B132" s="36"/>
      <c r="C132" s="36"/>
      <c r="D132" s="37"/>
      <c r="E132" s="37"/>
      <c r="G132" s="1"/>
      <c r="H132" s="1"/>
    </row>
    <row r="133" spans="1:8" s="6" customFormat="1" ht="16.5" customHeight="1" x14ac:dyDescent="0.25">
      <c r="A133" s="47"/>
      <c r="B133" s="36"/>
      <c r="C133" s="36"/>
      <c r="D133" s="37"/>
      <c r="E133" s="37"/>
      <c r="G133" s="1"/>
      <c r="H133" s="1"/>
    </row>
    <row r="134" spans="1:8" s="6" customFormat="1" ht="9.75" customHeight="1" x14ac:dyDescent="0.25">
      <c r="A134" s="1"/>
      <c r="B134" s="1"/>
      <c r="C134" s="1"/>
      <c r="D134" s="1"/>
      <c r="E134" s="1"/>
      <c r="G134" s="1"/>
      <c r="H134" s="1"/>
    </row>
    <row r="135" spans="1:8" s="6" customFormat="1" x14ac:dyDescent="0.25">
      <c r="A135" s="1"/>
      <c r="B135" s="1"/>
      <c r="C135" s="1"/>
      <c r="D135" s="1"/>
      <c r="E135" s="38"/>
      <c r="G135" s="1"/>
      <c r="H135" s="1"/>
    </row>
  </sheetData>
  <mergeCells count="78">
    <mergeCell ref="A96:E96"/>
    <mergeCell ref="A101:E101"/>
    <mergeCell ref="A106:F106"/>
    <mergeCell ref="A108:F108"/>
    <mergeCell ref="B84:E84"/>
    <mergeCell ref="D85:E85"/>
    <mergeCell ref="D86:E86"/>
    <mergeCell ref="D87:E87"/>
    <mergeCell ref="D88:E88"/>
    <mergeCell ref="A89:E89"/>
    <mergeCell ref="B81:E81"/>
    <mergeCell ref="D82:D83"/>
    <mergeCell ref="E82:E83"/>
    <mergeCell ref="B67:E67"/>
    <mergeCell ref="B68:E68"/>
    <mergeCell ref="D69:D70"/>
    <mergeCell ref="E69:E70"/>
    <mergeCell ref="B71:E71"/>
    <mergeCell ref="D72:D80"/>
    <mergeCell ref="E72:E80"/>
    <mergeCell ref="C62:C64"/>
    <mergeCell ref="D62:D66"/>
    <mergeCell ref="E62:E66"/>
    <mergeCell ref="B48:E48"/>
    <mergeCell ref="D49:D51"/>
    <mergeCell ref="E49:E51"/>
    <mergeCell ref="B52:E52"/>
    <mergeCell ref="E53:E55"/>
    <mergeCell ref="B56:E56"/>
    <mergeCell ref="C57:C58"/>
    <mergeCell ref="D57:D58"/>
    <mergeCell ref="E57:E58"/>
    <mergeCell ref="B59:E59"/>
    <mergeCell ref="B61:E61"/>
    <mergeCell ref="B39:E39"/>
    <mergeCell ref="C40:C45"/>
    <mergeCell ref="D40:D45"/>
    <mergeCell ref="E40:E47"/>
    <mergeCell ref="C46:C47"/>
    <mergeCell ref="D46:D47"/>
    <mergeCell ref="A37:E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A36:C36"/>
    <mergeCell ref="A25:C25"/>
    <mergeCell ref="D25:E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E24"/>
    <mergeCell ref="B13:C13"/>
    <mergeCell ref="A1:F1"/>
    <mergeCell ref="A3:E3"/>
    <mergeCell ref="B4:C4"/>
    <mergeCell ref="B5:C5"/>
    <mergeCell ref="B6:C6"/>
    <mergeCell ref="A7:E7"/>
    <mergeCell ref="B2:C2"/>
    <mergeCell ref="B8:C8"/>
    <mergeCell ref="B9:C9"/>
    <mergeCell ref="B10:C10"/>
    <mergeCell ref="B11:C11"/>
    <mergeCell ref="B12:C12"/>
  </mergeCells>
  <pageMargins left="0.7" right="0.7" top="0.75" bottom="0.75" header="0.3" footer="0.3"/>
  <pageSetup paperSize="9" scale="79" orientation="portrait" r:id="rId1"/>
  <rowBreaks count="1" manualBreakCount="1">
    <brk id="106" max="4" man="1"/>
  </rowBreaks>
  <colBreaks count="1" manualBreakCount="1">
    <brk id="5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E700B-B53E-4979-BE6B-02D8E98986E5}">
  <sheetPr>
    <tabColor rgb="FF00B050"/>
  </sheetPr>
  <dimension ref="A1:H135"/>
  <sheetViews>
    <sheetView zoomScale="110" zoomScaleNormal="110" workbookViewId="0">
      <selection activeCell="F33" sqref="F33"/>
    </sheetView>
  </sheetViews>
  <sheetFormatPr defaultRowHeight="12.75" x14ac:dyDescent="0.25"/>
  <cols>
    <col min="1" max="1" width="6.42578125" style="1" customWidth="1"/>
    <col min="2" max="2" width="46.7109375" style="1" customWidth="1"/>
    <col min="3" max="3" width="22.7109375" style="1" customWidth="1"/>
    <col min="4" max="4" width="19.42578125" style="1" customWidth="1"/>
    <col min="5" max="5" width="14.7109375" style="1" customWidth="1"/>
    <col min="6" max="6" width="12.28515625" style="6" customWidth="1"/>
    <col min="7" max="7" width="11.5703125" style="1" customWidth="1"/>
    <col min="8" max="8" width="8.7109375" style="1" bestFit="1" customWidth="1"/>
    <col min="9" max="16384" width="9.140625" style="1"/>
  </cols>
  <sheetData>
    <row r="1" spans="1:6" ht="29.25" customHeight="1" x14ac:dyDescent="0.25">
      <c r="A1" s="105" t="s">
        <v>177</v>
      </c>
      <c r="B1" s="106"/>
      <c r="C1" s="106"/>
      <c r="D1" s="106"/>
      <c r="E1" s="106"/>
      <c r="F1" s="106"/>
    </row>
    <row r="2" spans="1:6" ht="15" x14ac:dyDescent="0.25">
      <c r="A2" s="41"/>
      <c r="B2" s="63" t="s">
        <v>148</v>
      </c>
      <c r="C2" s="64"/>
      <c r="D2" s="45"/>
      <c r="E2" s="45"/>
      <c r="F2" s="5">
        <v>627.9</v>
      </c>
    </row>
    <row r="3" spans="1:6" ht="12" customHeight="1" x14ac:dyDescent="0.25">
      <c r="A3" s="95" t="s">
        <v>0</v>
      </c>
      <c r="B3" s="96"/>
      <c r="C3" s="96"/>
      <c r="D3" s="96"/>
      <c r="E3" s="97"/>
    </row>
    <row r="4" spans="1:6" ht="12.6" customHeight="1" x14ac:dyDescent="0.25">
      <c r="A4" s="7">
        <v>1</v>
      </c>
      <c r="B4" s="100" t="s">
        <v>1</v>
      </c>
      <c r="C4" s="101"/>
      <c r="D4" s="8" t="s">
        <v>127</v>
      </c>
      <c r="E4" s="9"/>
    </row>
    <row r="5" spans="1:6" ht="11.25" customHeight="1" x14ac:dyDescent="0.25">
      <c r="A5" s="7">
        <v>2</v>
      </c>
      <c r="B5" s="100" t="s">
        <v>3</v>
      </c>
      <c r="C5" s="101"/>
      <c r="D5" s="8" t="s">
        <v>126</v>
      </c>
      <c r="E5" s="39" t="s">
        <v>129</v>
      </c>
    </row>
    <row r="6" spans="1:6" ht="9.75" customHeight="1" x14ac:dyDescent="0.25">
      <c r="A6" s="7">
        <v>3</v>
      </c>
      <c r="B6" s="100" t="s">
        <v>4</v>
      </c>
      <c r="C6" s="101"/>
      <c r="D6" s="8" t="s">
        <v>128</v>
      </c>
      <c r="E6" s="9" t="s">
        <v>2</v>
      </c>
    </row>
    <row r="7" spans="1:6" ht="19.5" customHeight="1" x14ac:dyDescent="0.25">
      <c r="A7" s="95" t="s">
        <v>5</v>
      </c>
      <c r="B7" s="96"/>
      <c r="C7" s="96"/>
      <c r="D7" s="96"/>
      <c r="E7" s="97"/>
    </row>
    <row r="8" spans="1:6" ht="9.75" customHeight="1" x14ac:dyDescent="0.25">
      <c r="A8" s="7">
        <v>4</v>
      </c>
      <c r="B8" s="100" t="s">
        <v>6</v>
      </c>
      <c r="C8" s="101"/>
      <c r="D8" s="10">
        <v>0</v>
      </c>
      <c r="E8" s="11" t="s">
        <v>7</v>
      </c>
    </row>
    <row r="9" spans="1:6" ht="9.75" customHeight="1" x14ac:dyDescent="0.25">
      <c r="A9" s="7">
        <v>5</v>
      </c>
      <c r="B9" s="100" t="s">
        <v>8</v>
      </c>
      <c r="C9" s="101"/>
      <c r="D9" s="10">
        <v>0</v>
      </c>
      <c r="E9" s="12" t="s">
        <v>9</v>
      </c>
    </row>
    <row r="10" spans="1:6" ht="9.75" customHeight="1" x14ac:dyDescent="0.25">
      <c r="A10" s="7">
        <v>6</v>
      </c>
      <c r="B10" s="100" t="s">
        <v>10</v>
      </c>
      <c r="C10" s="101"/>
      <c r="D10" s="13">
        <v>16281.28</v>
      </c>
      <c r="E10" s="12" t="s">
        <v>9</v>
      </c>
    </row>
    <row r="11" spans="1:6" ht="9.75" customHeight="1" x14ac:dyDescent="0.25">
      <c r="A11" s="14">
        <v>7</v>
      </c>
      <c r="B11" s="92" t="s">
        <v>11</v>
      </c>
      <c r="C11" s="94"/>
      <c r="D11" s="15">
        <v>81451.44</v>
      </c>
      <c r="E11" s="9" t="s">
        <v>12</v>
      </c>
    </row>
    <row r="12" spans="1:6" ht="9.75" customHeight="1" x14ac:dyDescent="0.25">
      <c r="A12" s="7">
        <v>9</v>
      </c>
      <c r="B12" s="100" t="s">
        <v>132</v>
      </c>
      <c r="C12" s="101"/>
      <c r="D12" s="16">
        <f>D11-D13</f>
        <v>70048.238400000002</v>
      </c>
      <c r="E12" s="12" t="s">
        <v>9</v>
      </c>
    </row>
    <row r="13" spans="1:6" ht="9.75" customHeight="1" x14ac:dyDescent="0.25">
      <c r="A13" s="7">
        <v>10</v>
      </c>
      <c r="B13" s="100" t="s">
        <v>13</v>
      </c>
      <c r="C13" s="101"/>
      <c r="D13" s="16">
        <f>D11*14%</f>
        <v>11403.201600000002</v>
      </c>
      <c r="E13" s="12" t="s">
        <v>9</v>
      </c>
    </row>
    <row r="14" spans="1:6" ht="9.75" customHeight="1" x14ac:dyDescent="0.25">
      <c r="A14" s="14">
        <v>11</v>
      </c>
      <c r="B14" s="92" t="s">
        <v>14</v>
      </c>
      <c r="C14" s="94"/>
      <c r="D14" s="15">
        <v>76884.08</v>
      </c>
      <c r="E14" s="9" t="s">
        <v>12</v>
      </c>
    </row>
    <row r="15" spans="1:6" ht="9.75" customHeight="1" x14ac:dyDescent="0.25">
      <c r="A15" s="7">
        <v>12</v>
      </c>
      <c r="B15" s="100" t="s">
        <v>15</v>
      </c>
      <c r="C15" s="101"/>
      <c r="D15" s="17">
        <v>76884.08</v>
      </c>
      <c r="E15" s="12" t="s">
        <v>9</v>
      </c>
    </row>
    <row r="16" spans="1:6" ht="9.75" customHeight="1" x14ac:dyDescent="0.25">
      <c r="A16" s="7">
        <v>13</v>
      </c>
      <c r="B16" s="100" t="s">
        <v>16</v>
      </c>
      <c r="C16" s="101"/>
      <c r="D16" s="10">
        <v>0</v>
      </c>
      <c r="E16" s="12" t="s">
        <v>9</v>
      </c>
    </row>
    <row r="17" spans="1:8" ht="9.75" customHeight="1" x14ac:dyDescent="0.25">
      <c r="A17" s="7">
        <v>14</v>
      </c>
      <c r="B17" s="100" t="s">
        <v>17</v>
      </c>
      <c r="C17" s="101"/>
      <c r="D17" s="10">
        <v>0</v>
      </c>
      <c r="E17" s="12" t="s">
        <v>9</v>
      </c>
    </row>
    <row r="18" spans="1:8" ht="9.75" customHeight="1" x14ac:dyDescent="0.25">
      <c r="A18" s="7">
        <v>15</v>
      </c>
      <c r="B18" s="100" t="s">
        <v>18</v>
      </c>
      <c r="C18" s="101"/>
      <c r="D18" s="10">
        <v>0</v>
      </c>
      <c r="E18" s="12" t="s">
        <v>9</v>
      </c>
    </row>
    <row r="19" spans="1:8" ht="9.75" customHeight="1" x14ac:dyDescent="0.25">
      <c r="A19" s="7">
        <v>16</v>
      </c>
      <c r="B19" s="100" t="s">
        <v>19</v>
      </c>
      <c r="C19" s="101"/>
      <c r="D19" s="10">
        <v>0</v>
      </c>
      <c r="E19" s="12" t="s">
        <v>9</v>
      </c>
    </row>
    <row r="20" spans="1:8" ht="9.75" customHeight="1" x14ac:dyDescent="0.25">
      <c r="A20" s="14">
        <v>17</v>
      </c>
      <c r="B20" s="92" t="s">
        <v>20</v>
      </c>
      <c r="C20" s="94"/>
      <c r="D20" s="18">
        <f>D10+D11-D15</f>
        <v>20848.64</v>
      </c>
      <c r="E20" s="9" t="s">
        <v>12</v>
      </c>
    </row>
    <row r="21" spans="1:8" ht="9.75" customHeight="1" x14ac:dyDescent="0.25">
      <c r="A21" s="7">
        <v>18</v>
      </c>
      <c r="B21" s="100" t="s">
        <v>21</v>
      </c>
      <c r="C21" s="101"/>
      <c r="D21" s="12" t="s">
        <v>22</v>
      </c>
      <c r="E21" s="12" t="s">
        <v>9</v>
      </c>
    </row>
    <row r="22" spans="1:8" ht="9.75" customHeight="1" x14ac:dyDescent="0.25">
      <c r="A22" s="7">
        <v>19</v>
      </c>
      <c r="B22" s="100" t="s">
        <v>23</v>
      </c>
      <c r="C22" s="101"/>
      <c r="D22" s="12" t="s">
        <v>22</v>
      </c>
      <c r="E22" s="12" t="s">
        <v>9</v>
      </c>
    </row>
    <row r="23" spans="1:8" ht="13.7" customHeight="1" x14ac:dyDescent="0.25">
      <c r="A23" s="7">
        <v>20</v>
      </c>
      <c r="B23" s="100" t="s">
        <v>24</v>
      </c>
      <c r="C23" s="101"/>
      <c r="D23" s="17">
        <f>D20</f>
        <v>20848.64</v>
      </c>
      <c r="E23" s="12" t="s">
        <v>9</v>
      </c>
      <c r="H23" s="6"/>
    </row>
    <row r="24" spans="1:8" ht="12" customHeight="1" x14ac:dyDescent="0.25">
      <c r="A24" s="95" t="s">
        <v>25</v>
      </c>
      <c r="B24" s="96"/>
      <c r="C24" s="96"/>
      <c r="D24" s="96"/>
      <c r="E24" s="97"/>
    </row>
    <row r="25" spans="1:8" ht="19.5" customHeight="1" x14ac:dyDescent="0.25">
      <c r="A25" s="90" t="s">
        <v>26</v>
      </c>
      <c r="B25" s="102"/>
      <c r="C25" s="91"/>
      <c r="D25" s="103" t="s">
        <v>27</v>
      </c>
      <c r="E25" s="104"/>
    </row>
    <row r="26" spans="1:8" ht="21.75" customHeight="1" x14ac:dyDescent="0.25">
      <c r="A26" s="19">
        <v>21</v>
      </c>
      <c r="B26" s="90" t="s">
        <v>28</v>
      </c>
      <c r="C26" s="98"/>
      <c r="D26" s="20">
        <f>D12*46.2%+4059.73</f>
        <v>36422.016140800006</v>
      </c>
      <c r="E26" s="21" t="s">
        <v>29</v>
      </c>
    </row>
    <row r="27" spans="1:8" ht="15.75" customHeight="1" x14ac:dyDescent="0.25">
      <c r="A27" s="19">
        <v>22</v>
      </c>
      <c r="B27" s="90" t="s">
        <v>130</v>
      </c>
      <c r="C27" s="91"/>
      <c r="D27" s="15">
        <f>D13</f>
        <v>11403.201600000002</v>
      </c>
      <c r="E27" s="21" t="s">
        <v>29</v>
      </c>
    </row>
    <row r="28" spans="1:8" ht="12" customHeight="1" x14ac:dyDescent="0.25">
      <c r="A28" s="19">
        <v>23</v>
      </c>
      <c r="B28" s="90" t="s">
        <v>30</v>
      </c>
      <c r="C28" s="91"/>
      <c r="D28" s="16">
        <f>D27*34%</f>
        <v>3877.0885440000011</v>
      </c>
      <c r="E28" s="21" t="s">
        <v>29</v>
      </c>
    </row>
    <row r="29" spans="1:8" ht="12" customHeight="1" x14ac:dyDescent="0.25">
      <c r="A29" s="19">
        <v>24</v>
      </c>
      <c r="B29" s="90" t="s">
        <v>31</v>
      </c>
      <c r="C29" s="91"/>
      <c r="D29" s="16">
        <f>D27*33%</f>
        <v>3763.056528000001</v>
      </c>
      <c r="E29" s="21" t="s">
        <v>29</v>
      </c>
    </row>
    <row r="30" spans="1:8" ht="13.35" customHeight="1" x14ac:dyDescent="0.25">
      <c r="A30" s="19">
        <v>25</v>
      </c>
      <c r="B30" s="90" t="s">
        <v>32</v>
      </c>
      <c r="C30" s="91"/>
      <c r="D30" s="16">
        <f>D27*33%</f>
        <v>3763.056528000001</v>
      </c>
      <c r="E30" s="21" t="s">
        <v>29</v>
      </c>
    </row>
    <row r="31" spans="1:8" ht="19.5" customHeight="1" x14ac:dyDescent="0.25">
      <c r="A31" s="19">
        <v>26</v>
      </c>
      <c r="B31" s="99" t="s">
        <v>33</v>
      </c>
      <c r="C31" s="98"/>
      <c r="D31" s="16">
        <f>D12*14%</f>
        <v>9806.7533760000006</v>
      </c>
      <c r="E31" s="21" t="s">
        <v>29</v>
      </c>
    </row>
    <row r="32" spans="1:8" ht="14.45" customHeight="1" x14ac:dyDescent="0.25">
      <c r="A32" s="19">
        <v>27</v>
      </c>
      <c r="B32" s="90" t="s">
        <v>34</v>
      </c>
      <c r="C32" s="91"/>
      <c r="D32" s="16">
        <f>D12*21%</f>
        <v>14710.130063999999</v>
      </c>
      <c r="E32" s="21" t="s">
        <v>29</v>
      </c>
    </row>
    <row r="33" spans="1:7" ht="17.850000000000001" customHeight="1" x14ac:dyDescent="0.25">
      <c r="A33" s="19">
        <v>28</v>
      </c>
      <c r="B33" s="90" t="s">
        <v>35</v>
      </c>
      <c r="C33" s="91"/>
      <c r="D33" s="16">
        <f>D12*10%</f>
        <v>7004.8238400000009</v>
      </c>
      <c r="E33" s="21" t="s">
        <v>29</v>
      </c>
    </row>
    <row r="34" spans="1:7" ht="15.75" customHeight="1" x14ac:dyDescent="0.25">
      <c r="A34" s="19">
        <v>31</v>
      </c>
      <c r="B34" s="90" t="s">
        <v>131</v>
      </c>
      <c r="C34" s="91"/>
      <c r="D34" s="16">
        <v>1544.13</v>
      </c>
      <c r="E34" s="21" t="s">
        <v>29</v>
      </c>
    </row>
    <row r="35" spans="1:7" ht="15.75" customHeight="1" x14ac:dyDescent="0.25">
      <c r="A35" s="19">
        <v>32</v>
      </c>
      <c r="B35" s="90" t="s">
        <v>36</v>
      </c>
      <c r="C35" s="91"/>
      <c r="D35" s="16">
        <f>D12*0.8%</f>
        <v>560.38590720000002</v>
      </c>
      <c r="E35" s="21" t="s">
        <v>29</v>
      </c>
    </row>
    <row r="36" spans="1:7" ht="15" customHeight="1" x14ac:dyDescent="0.25">
      <c r="A36" s="92" t="s">
        <v>37</v>
      </c>
      <c r="B36" s="93"/>
      <c r="C36" s="94"/>
      <c r="D36" s="22">
        <f>D35+D34+D33+D32+D31+D27+D26</f>
        <v>81451.440927999996</v>
      </c>
      <c r="E36" s="23" t="s">
        <v>29</v>
      </c>
      <c r="G36" s="6"/>
    </row>
    <row r="37" spans="1:7" ht="17.100000000000001" customHeight="1" x14ac:dyDescent="0.25">
      <c r="A37" s="95" t="s">
        <v>38</v>
      </c>
      <c r="B37" s="96"/>
      <c r="C37" s="96"/>
      <c r="D37" s="96"/>
      <c r="E37" s="97"/>
    </row>
    <row r="38" spans="1:7" ht="39.75" customHeight="1" x14ac:dyDescent="0.25">
      <c r="A38" s="24"/>
      <c r="B38" s="25" t="s">
        <v>39</v>
      </c>
      <c r="C38" s="25" t="s">
        <v>40</v>
      </c>
      <c r="D38" s="25" t="s">
        <v>41</v>
      </c>
      <c r="E38" s="24" t="s">
        <v>42</v>
      </c>
    </row>
    <row r="39" spans="1:7" ht="22.7" customHeight="1" x14ac:dyDescent="0.25">
      <c r="A39" s="26">
        <v>25</v>
      </c>
      <c r="B39" s="80" t="s">
        <v>43</v>
      </c>
      <c r="C39" s="74"/>
      <c r="D39" s="74"/>
      <c r="E39" s="75"/>
    </row>
    <row r="40" spans="1:7" ht="41.1" customHeight="1" x14ac:dyDescent="0.25">
      <c r="A40" s="24"/>
      <c r="B40" s="11" t="s">
        <v>44</v>
      </c>
      <c r="C40" s="81" t="s">
        <v>45</v>
      </c>
      <c r="D40" s="81" t="s">
        <v>46</v>
      </c>
      <c r="E40" s="83">
        <f>D26/F2</f>
        <v>58.00607762509955</v>
      </c>
    </row>
    <row r="41" spans="1:7" ht="34.700000000000003" customHeight="1" x14ac:dyDescent="0.25">
      <c r="A41" s="24"/>
      <c r="B41" s="11" t="s">
        <v>47</v>
      </c>
      <c r="C41" s="85"/>
      <c r="D41" s="85"/>
      <c r="E41" s="87"/>
    </row>
    <row r="42" spans="1:7" ht="19.5" customHeight="1" x14ac:dyDescent="0.25">
      <c r="A42" s="24"/>
      <c r="B42" s="24" t="s">
        <v>48</v>
      </c>
      <c r="C42" s="85"/>
      <c r="D42" s="85"/>
      <c r="E42" s="87"/>
    </row>
    <row r="43" spans="1:7" ht="37.700000000000003" customHeight="1" x14ac:dyDescent="0.25">
      <c r="A43" s="24"/>
      <c r="B43" s="11" t="s">
        <v>49</v>
      </c>
      <c r="C43" s="85"/>
      <c r="D43" s="85"/>
      <c r="E43" s="87"/>
    </row>
    <row r="44" spans="1:7" ht="27.75" customHeight="1" x14ac:dyDescent="0.25">
      <c r="A44" s="24"/>
      <c r="B44" s="40" t="s">
        <v>139</v>
      </c>
      <c r="C44" s="85"/>
      <c r="D44" s="85"/>
      <c r="E44" s="87"/>
    </row>
    <row r="45" spans="1:7" ht="20.25" customHeight="1" x14ac:dyDescent="0.25">
      <c r="A45" s="24"/>
      <c r="B45" s="24" t="s">
        <v>51</v>
      </c>
      <c r="C45" s="85"/>
      <c r="D45" s="85"/>
      <c r="E45" s="87"/>
    </row>
    <row r="46" spans="1:7" ht="25.35" customHeight="1" x14ac:dyDescent="0.25">
      <c r="A46" s="24"/>
      <c r="B46" s="40" t="s">
        <v>138</v>
      </c>
      <c r="C46" s="88"/>
      <c r="D46" s="88"/>
      <c r="E46" s="87"/>
    </row>
    <row r="47" spans="1:7" ht="26.45" customHeight="1" x14ac:dyDescent="0.25">
      <c r="A47" s="24"/>
      <c r="B47" s="11" t="s">
        <v>53</v>
      </c>
      <c r="C47" s="89"/>
      <c r="D47" s="89"/>
      <c r="E47" s="84"/>
    </row>
    <row r="48" spans="1:7" ht="18.2" customHeight="1" x14ac:dyDescent="0.25">
      <c r="A48" s="26">
        <v>26</v>
      </c>
      <c r="B48" s="80" t="s">
        <v>54</v>
      </c>
      <c r="C48" s="74"/>
      <c r="D48" s="74"/>
      <c r="E48" s="75"/>
    </row>
    <row r="49" spans="1:5" ht="19.5" customHeight="1" x14ac:dyDescent="0.25">
      <c r="A49" s="24"/>
      <c r="B49" s="24" t="s">
        <v>55</v>
      </c>
      <c r="C49" s="11" t="s">
        <v>45</v>
      </c>
      <c r="D49" s="81" t="s">
        <v>46</v>
      </c>
      <c r="E49" s="83">
        <f>D27/F2</f>
        <v>18.160856187290975</v>
      </c>
    </row>
    <row r="50" spans="1:5" ht="30.75" customHeight="1" x14ac:dyDescent="0.25">
      <c r="A50" s="24"/>
      <c r="B50" s="11" t="s">
        <v>56</v>
      </c>
      <c r="C50" s="11" t="s">
        <v>57</v>
      </c>
      <c r="D50" s="85"/>
      <c r="E50" s="87"/>
    </row>
    <row r="51" spans="1:5" ht="17.100000000000001" customHeight="1" x14ac:dyDescent="0.25">
      <c r="A51" s="24"/>
      <c r="B51" s="11" t="s">
        <v>58</v>
      </c>
      <c r="C51" s="11" t="s">
        <v>45</v>
      </c>
      <c r="D51" s="82"/>
      <c r="E51" s="84"/>
    </row>
    <row r="52" spans="1:5" ht="14.45" customHeight="1" x14ac:dyDescent="0.25">
      <c r="A52" s="26">
        <v>27</v>
      </c>
      <c r="B52" s="80" t="s">
        <v>59</v>
      </c>
      <c r="C52" s="74"/>
      <c r="D52" s="74"/>
      <c r="E52" s="75"/>
    </row>
    <row r="53" spans="1:5" ht="20.25" customHeight="1" x14ac:dyDescent="0.25">
      <c r="A53" s="24"/>
      <c r="B53" s="40" t="s">
        <v>142</v>
      </c>
      <c r="C53" s="11" t="s">
        <v>61</v>
      </c>
      <c r="D53" s="11" t="s">
        <v>46</v>
      </c>
      <c r="E53" s="83">
        <f>D28/F2</f>
        <v>6.1746911036789314</v>
      </c>
    </row>
    <row r="54" spans="1:5" ht="20.25" customHeight="1" x14ac:dyDescent="0.25">
      <c r="A54" s="24"/>
      <c r="B54" s="11" t="s">
        <v>62</v>
      </c>
      <c r="C54" s="11" t="s">
        <v>61</v>
      </c>
      <c r="D54" s="11" t="s">
        <v>46</v>
      </c>
      <c r="E54" s="87"/>
    </row>
    <row r="55" spans="1:5" ht="20.25" customHeight="1" x14ac:dyDescent="0.25">
      <c r="A55" s="24"/>
      <c r="B55" s="24" t="s">
        <v>63</v>
      </c>
      <c r="C55" s="11" t="s">
        <v>61</v>
      </c>
      <c r="D55" s="11" t="s">
        <v>46</v>
      </c>
      <c r="E55" s="84"/>
    </row>
    <row r="56" spans="1:5" ht="13.35" customHeight="1" x14ac:dyDescent="0.25">
      <c r="A56" s="26">
        <v>28</v>
      </c>
      <c r="B56" s="80" t="s">
        <v>64</v>
      </c>
      <c r="C56" s="74"/>
      <c r="D56" s="74"/>
      <c r="E56" s="75"/>
    </row>
    <row r="57" spans="1:5" ht="21.6" customHeight="1" x14ac:dyDescent="0.25">
      <c r="A57" s="24"/>
      <c r="B57" s="11" t="s">
        <v>65</v>
      </c>
      <c r="C57" s="81" t="s">
        <v>66</v>
      </c>
      <c r="D57" s="81" t="s">
        <v>46</v>
      </c>
      <c r="E57" s="83">
        <f>D29/F2</f>
        <v>5.9930825418060216</v>
      </c>
    </row>
    <row r="58" spans="1:5" ht="21.6" customHeight="1" x14ac:dyDescent="0.25">
      <c r="A58" s="24"/>
      <c r="B58" s="11" t="s">
        <v>67</v>
      </c>
      <c r="C58" s="82"/>
      <c r="D58" s="82"/>
      <c r="E58" s="84"/>
    </row>
    <row r="59" spans="1:5" ht="15" customHeight="1" x14ac:dyDescent="0.25">
      <c r="A59" s="27">
        <v>29</v>
      </c>
      <c r="B59" s="80" t="s">
        <v>68</v>
      </c>
      <c r="C59" s="74"/>
      <c r="D59" s="74"/>
      <c r="E59" s="75"/>
    </row>
    <row r="60" spans="1:5" ht="36.6" customHeight="1" x14ac:dyDescent="0.25">
      <c r="A60" s="24"/>
      <c r="B60" s="40" t="s">
        <v>140</v>
      </c>
      <c r="C60" s="11" t="s">
        <v>141</v>
      </c>
      <c r="D60" s="11" t="s">
        <v>46</v>
      </c>
      <c r="E60" s="28">
        <f>D30/F2</f>
        <v>5.9930825418060216</v>
      </c>
    </row>
    <row r="61" spans="1:5" ht="16.5" customHeight="1" x14ac:dyDescent="0.25">
      <c r="A61" s="27">
        <v>30</v>
      </c>
      <c r="B61" s="80" t="s">
        <v>71</v>
      </c>
      <c r="C61" s="74"/>
      <c r="D61" s="74"/>
      <c r="E61" s="75"/>
    </row>
    <row r="62" spans="1:5" ht="30.75" customHeight="1" x14ac:dyDescent="0.25">
      <c r="A62" s="24"/>
      <c r="B62" s="11" t="s">
        <v>72</v>
      </c>
      <c r="C62" s="81" t="s">
        <v>73</v>
      </c>
      <c r="D62" s="81" t="s">
        <v>74</v>
      </c>
      <c r="E62" s="83">
        <f>D31/F2</f>
        <v>15.618336321070236</v>
      </c>
    </row>
    <row r="63" spans="1:5" ht="22.7" customHeight="1" x14ac:dyDescent="0.25">
      <c r="A63" s="24"/>
      <c r="B63" s="11" t="s">
        <v>75</v>
      </c>
      <c r="C63" s="85"/>
      <c r="D63" s="85"/>
      <c r="E63" s="87"/>
    </row>
    <row r="64" spans="1:5" ht="22.7" customHeight="1" x14ac:dyDescent="0.25">
      <c r="A64" s="24"/>
      <c r="B64" s="11" t="s">
        <v>76</v>
      </c>
      <c r="C64" s="82"/>
      <c r="D64" s="85"/>
      <c r="E64" s="87"/>
    </row>
    <row r="65" spans="1:5" ht="22.7" customHeight="1" x14ac:dyDescent="0.25">
      <c r="A65" s="24"/>
      <c r="B65" s="11" t="s">
        <v>77</v>
      </c>
      <c r="C65" s="25" t="s">
        <v>78</v>
      </c>
      <c r="D65" s="85"/>
      <c r="E65" s="87"/>
    </row>
    <row r="66" spans="1:5" ht="29.45" customHeight="1" x14ac:dyDescent="0.25">
      <c r="A66" s="24"/>
      <c r="B66" s="11" t="s">
        <v>72</v>
      </c>
      <c r="C66" s="29" t="s">
        <v>79</v>
      </c>
      <c r="D66" s="82"/>
      <c r="E66" s="84"/>
    </row>
    <row r="67" spans="1:5" ht="16.5" customHeight="1" x14ac:dyDescent="0.25">
      <c r="A67" s="27">
        <v>31</v>
      </c>
      <c r="B67" s="80" t="s">
        <v>71</v>
      </c>
      <c r="C67" s="74"/>
      <c r="D67" s="74"/>
      <c r="E67" s="75"/>
    </row>
    <row r="68" spans="1:5" ht="17.100000000000001" customHeight="1" x14ac:dyDescent="0.25">
      <c r="A68" s="26">
        <v>31</v>
      </c>
      <c r="B68" s="80" t="s">
        <v>80</v>
      </c>
      <c r="C68" s="74"/>
      <c r="D68" s="74"/>
      <c r="E68" s="75"/>
    </row>
    <row r="69" spans="1:5" ht="15" customHeight="1" x14ac:dyDescent="0.25">
      <c r="A69" s="24"/>
      <c r="B69" s="11" t="s">
        <v>81</v>
      </c>
      <c r="C69" s="11" t="s">
        <v>82</v>
      </c>
      <c r="D69" s="81" t="s">
        <v>46</v>
      </c>
      <c r="E69" s="83">
        <f>D35/F2</f>
        <v>0.89247636120401341</v>
      </c>
    </row>
    <row r="70" spans="1:5" ht="16.5" customHeight="1" x14ac:dyDescent="0.25">
      <c r="A70" s="24"/>
      <c r="B70" s="11" t="s">
        <v>83</v>
      </c>
      <c r="C70" s="40" t="s">
        <v>147</v>
      </c>
      <c r="D70" s="82"/>
      <c r="E70" s="84"/>
    </row>
    <row r="71" spans="1:5" ht="16.5" customHeight="1" x14ac:dyDescent="0.25">
      <c r="A71" s="26">
        <v>32</v>
      </c>
      <c r="B71" s="80" t="s">
        <v>84</v>
      </c>
      <c r="C71" s="74"/>
      <c r="D71" s="74"/>
      <c r="E71" s="75"/>
    </row>
    <row r="72" spans="1:5" ht="22.7" customHeight="1" x14ac:dyDescent="0.25">
      <c r="A72" s="24"/>
      <c r="B72" s="11" t="s">
        <v>85</v>
      </c>
      <c r="C72" s="25" t="s">
        <v>86</v>
      </c>
      <c r="D72" s="81" t="s">
        <v>46</v>
      </c>
      <c r="E72" s="78">
        <f>D32/F2</f>
        <v>23.42750448160535</v>
      </c>
    </row>
    <row r="73" spans="1:5" ht="14.45" customHeight="1" x14ac:dyDescent="0.25">
      <c r="A73" s="24"/>
      <c r="B73" s="11" t="s">
        <v>87</v>
      </c>
      <c r="C73" s="25" t="s">
        <v>86</v>
      </c>
      <c r="D73" s="85"/>
      <c r="E73" s="79"/>
    </row>
    <row r="74" spans="1:5" ht="16.5" customHeight="1" x14ac:dyDescent="0.25">
      <c r="A74" s="24"/>
      <c r="B74" s="11" t="s">
        <v>88</v>
      </c>
      <c r="C74" s="25" t="s">
        <v>86</v>
      </c>
      <c r="D74" s="85"/>
      <c r="E74" s="79"/>
    </row>
    <row r="75" spans="1:5" ht="11.25" customHeight="1" x14ac:dyDescent="0.25">
      <c r="A75" s="24"/>
      <c r="B75" s="11" t="s">
        <v>89</v>
      </c>
      <c r="C75" s="25" t="s">
        <v>86</v>
      </c>
      <c r="D75" s="85"/>
      <c r="E75" s="79"/>
    </row>
    <row r="76" spans="1:5" ht="21.95" customHeight="1" x14ac:dyDescent="0.25">
      <c r="A76" s="24"/>
      <c r="B76" s="11" t="s">
        <v>90</v>
      </c>
      <c r="C76" s="25" t="s">
        <v>86</v>
      </c>
      <c r="D76" s="85"/>
      <c r="E76" s="79"/>
    </row>
    <row r="77" spans="1:5" ht="29.45" customHeight="1" x14ac:dyDescent="0.25">
      <c r="A77" s="24"/>
      <c r="B77" s="11" t="s">
        <v>91</v>
      </c>
      <c r="C77" s="25" t="s">
        <v>86</v>
      </c>
      <c r="D77" s="85"/>
      <c r="E77" s="79"/>
    </row>
    <row r="78" spans="1:5" ht="20.25" customHeight="1" x14ac:dyDescent="0.25">
      <c r="A78" s="24"/>
      <c r="B78" s="11" t="s">
        <v>92</v>
      </c>
      <c r="C78" s="25" t="s">
        <v>86</v>
      </c>
      <c r="D78" s="85"/>
      <c r="E78" s="79"/>
    </row>
    <row r="79" spans="1:5" ht="20.25" customHeight="1" x14ac:dyDescent="0.25">
      <c r="A79" s="24"/>
      <c r="B79" s="24" t="s">
        <v>93</v>
      </c>
      <c r="C79" s="25" t="s">
        <v>86</v>
      </c>
      <c r="D79" s="85"/>
      <c r="E79" s="79"/>
    </row>
    <row r="80" spans="1:5" ht="15" customHeight="1" x14ac:dyDescent="0.25">
      <c r="A80" s="24"/>
      <c r="B80" s="11" t="s">
        <v>94</v>
      </c>
      <c r="C80" s="25" t="s">
        <v>95</v>
      </c>
      <c r="D80" s="82"/>
      <c r="E80" s="86"/>
    </row>
    <row r="81" spans="1:5" ht="12.6" customHeight="1" x14ac:dyDescent="0.25">
      <c r="A81" s="26">
        <v>37</v>
      </c>
      <c r="B81" s="73" t="s">
        <v>133</v>
      </c>
      <c r="C81" s="74"/>
      <c r="D81" s="74"/>
      <c r="E81" s="75"/>
    </row>
    <row r="82" spans="1:5" ht="37.700000000000003" customHeight="1" x14ac:dyDescent="0.25">
      <c r="A82" s="24"/>
      <c r="B82" s="11" t="s">
        <v>134</v>
      </c>
      <c r="C82" s="25" t="s">
        <v>97</v>
      </c>
      <c r="D82" s="76" t="s">
        <v>96</v>
      </c>
      <c r="E82" s="78">
        <f>D34/F2</f>
        <v>2.4591973244147161</v>
      </c>
    </row>
    <row r="83" spans="1:5" ht="23.25" customHeight="1" x14ac:dyDescent="0.25">
      <c r="A83" s="24"/>
      <c r="B83" s="40" t="s">
        <v>134</v>
      </c>
      <c r="C83" s="25" t="s">
        <v>98</v>
      </c>
      <c r="D83" s="77"/>
      <c r="E83" s="79"/>
    </row>
    <row r="84" spans="1:5" ht="9.75" customHeight="1" x14ac:dyDescent="0.25">
      <c r="A84" s="26">
        <v>38</v>
      </c>
      <c r="B84" s="80" t="s">
        <v>99</v>
      </c>
      <c r="C84" s="74"/>
      <c r="D84" s="74"/>
      <c r="E84" s="75"/>
    </row>
    <row r="85" spans="1:5" ht="14.25" customHeight="1" x14ac:dyDescent="0.25">
      <c r="A85" s="24"/>
      <c r="B85" s="11" t="s">
        <v>100</v>
      </c>
      <c r="C85" s="11" t="s">
        <v>101</v>
      </c>
      <c r="D85" s="65">
        <v>0</v>
      </c>
      <c r="E85" s="66"/>
    </row>
    <row r="86" spans="1:5" ht="14.25" customHeight="1" x14ac:dyDescent="0.25">
      <c r="A86" s="24"/>
      <c r="B86" s="11" t="s">
        <v>102</v>
      </c>
      <c r="C86" s="11" t="s">
        <v>101</v>
      </c>
      <c r="D86" s="65">
        <v>0</v>
      </c>
      <c r="E86" s="66"/>
    </row>
    <row r="87" spans="1:5" ht="14.25" customHeight="1" x14ac:dyDescent="0.25">
      <c r="A87" s="24"/>
      <c r="B87" s="11" t="s">
        <v>103</v>
      </c>
      <c r="C87" s="11" t="s">
        <v>101</v>
      </c>
      <c r="D87" s="65">
        <v>0</v>
      </c>
      <c r="E87" s="66"/>
    </row>
    <row r="88" spans="1:5" ht="14.25" customHeight="1" x14ac:dyDescent="0.25">
      <c r="A88" s="44"/>
      <c r="B88" s="11" t="s">
        <v>104</v>
      </c>
      <c r="C88" s="11" t="s">
        <v>7</v>
      </c>
      <c r="D88" s="65">
        <v>0</v>
      </c>
      <c r="E88" s="66"/>
    </row>
    <row r="89" spans="1:5" ht="16.5" customHeight="1" x14ac:dyDescent="0.25">
      <c r="A89" s="67" t="s">
        <v>105</v>
      </c>
      <c r="B89" s="68"/>
      <c r="C89" s="68"/>
      <c r="D89" s="68"/>
      <c r="E89" s="69"/>
    </row>
    <row r="90" spans="1:5" ht="16.5" customHeight="1" x14ac:dyDescent="0.25">
      <c r="A90" s="31">
        <v>1</v>
      </c>
      <c r="B90" s="21" t="s">
        <v>106</v>
      </c>
      <c r="C90" s="21" t="s">
        <v>107</v>
      </c>
      <c r="D90" s="42">
        <v>0</v>
      </c>
      <c r="E90" s="33"/>
    </row>
    <row r="91" spans="1:5" ht="16.5" customHeight="1" x14ac:dyDescent="0.25">
      <c r="A91" s="31">
        <v>2</v>
      </c>
      <c r="B91" s="21" t="s">
        <v>108</v>
      </c>
      <c r="C91" s="21" t="s">
        <v>107</v>
      </c>
      <c r="D91" s="42">
        <v>0</v>
      </c>
      <c r="E91" s="33"/>
    </row>
    <row r="92" spans="1:5" ht="16.5" customHeight="1" x14ac:dyDescent="0.25">
      <c r="A92" s="31">
        <v>3</v>
      </c>
      <c r="B92" s="21" t="s">
        <v>109</v>
      </c>
      <c r="C92" s="21" t="s">
        <v>107</v>
      </c>
      <c r="D92" s="34"/>
      <c r="E92" s="33"/>
    </row>
    <row r="93" spans="1:5" ht="16.5" customHeight="1" x14ac:dyDescent="0.25">
      <c r="A93" s="31">
        <v>4</v>
      </c>
      <c r="B93" s="21" t="s">
        <v>110</v>
      </c>
      <c r="C93" s="21" t="s">
        <v>107</v>
      </c>
      <c r="D93" s="42" t="s">
        <v>111</v>
      </c>
      <c r="E93" s="33"/>
    </row>
    <row r="94" spans="1:5" ht="16.5" customHeight="1" x14ac:dyDescent="0.25">
      <c r="A94" s="31">
        <v>5</v>
      </c>
      <c r="B94" s="21" t="s">
        <v>112</v>
      </c>
      <c r="C94" s="21" t="s">
        <v>107</v>
      </c>
      <c r="D94" s="42" t="s">
        <v>111</v>
      </c>
      <c r="E94" s="33"/>
    </row>
    <row r="95" spans="1:5" ht="16.5" customHeight="1" x14ac:dyDescent="0.25">
      <c r="A95" s="31">
        <v>6</v>
      </c>
      <c r="B95" s="21" t="s">
        <v>113</v>
      </c>
      <c r="C95" s="21" t="s">
        <v>107</v>
      </c>
      <c r="D95" s="34"/>
      <c r="E95" s="33"/>
    </row>
    <row r="96" spans="1:5" ht="16.5" customHeight="1" x14ac:dyDescent="0.25">
      <c r="A96" s="67" t="s">
        <v>114</v>
      </c>
      <c r="B96" s="68"/>
      <c r="C96" s="68"/>
      <c r="D96" s="68"/>
      <c r="E96" s="69"/>
    </row>
    <row r="97" spans="1:6" ht="16.5" customHeight="1" x14ac:dyDescent="0.25">
      <c r="A97" s="31">
        <v>1</v>
      </c>
      <c r="B97" s="21" t="s">
        <v>115</v>
      </c>
      <c r="C97" s="21" t="s">
        <v>116</v>
      </c>
      <c r="D97" s="42">
        <v>0</v>
      </c>
      <c r="E97" s="33"/>
    </row>
    <row r="98" spans="1:6" ht="16.5" customHeight="1" x14ac:dyDescent="0.25">
      <c r="A98" s="31">
        <v>2</v>
      </c>
      <c r="B98" s="21" t="s">
        <v>117</v>
      </c>
      <c r="C98" s="21" t="s">
        <v>116</v>
      </c>
      <c r="D98" s="42">
        <v>0</v>
      </c>
      <c r="E98" s="33"/>
    </row>
    <row r="99" spans="1:6" ht="16.5" customHeight="1" x14ac:dyDescent="0.25">
      <c r="A99" s="31">
        <v>3</v>
      </c>
      <c r="B99" s="21" t="s">
        <v>118</v>
      </c>
      <c r="C99" s="21" t="s">
        <v>116</v>
      </c>
      <c r="D99" s="42" t="s">
        <v>111</v>
      </c>
      <c r="E99" s="33"/>
    </row>
    <row r="100" spans="1:6" ht="16.5" customHeight="1" x14ac:dyDescent="0.25">
      <c r="A100" s="31">
        <v>4</v>
      </c>
      <c r="B100" s="21" t="s">
        <v>119</v>
      </c>
      <c r="C100" s="21" t="s">
        <v>107</v>
      </c>
      <c r="D100" s="42">
        <v>0</v>
      </c>
      <c r="E100" s="33"/>
    </row>
    <row r="101" spans="1:6" ht="16.5" customHeight="1" x14ac:dyDescent="0.25">
      <c r="A101" s="70" t="s">
        <v>120</v>
      </c>
      <c r="B101" s="71"/>
      <c r="C101" s="71"/>
      <c r="D101" s="71"/>
      <c r="E101" s="72"/>
    </row>
    <row r="102" spans="1:6" ht="16.5" customHeight="1" x14ac:dyDescent="0.25">
      <c r="A102" s="31">
        <v>1</v>
      </c>
      <c r="B102" s="21" t="s">
        <v>121</v>
      </c>
      <c r="C102" s="21" t="s">
        <v>116</v>
      </c>
      <c r="D102" s="43"/>
      <c r="E102" s="33"/>
    </row>
    <row r="103" spans="1:6" ht="16.5" customHeight="1" x14ac:dyDescent="0.25">
      <c r="A103" s="31">
        <v>2</v>
      </c>
      <c r="B103" s="21" t="s">
        <v>122</v>
      </c>
      <c r="C103" s="21" t="s">
        <v>116</v>
      </c>
      <c r="D103" s="43"/>
      <c r="E103" s="33"/>
    </row>
    <row r="104" spans="1:6" ht="24.75" customHeight="1" x14ac:dyDescent="0.25">
      <c r="A104" s="31">
        <v>3</v>
      </c>
      <c r="B104" s="21" t="s">
        <v>123</v>
      </c>
      <c r="C104" s="21" t="s">
        <v>107</v>
      </c>
      <c r="D104" s="43"/>
      <c r="E104" s="33"/>
    </row>
    <row r="105" spans="1:6" ht="16.5" customHeight="1" x14ac:dyDescent="0.25">
      <c r="A105" s="45"/>
      <c r="B105" s="36"/>
      <c r="C105" s="36"/>
      <c r="D105" s="37"/>
      <c r="E105" s="37"/>
    </row>
    <row r="106" spans="1:6" ht="16.5" customHeight="1" x14ac:dyDescent="0.25">
      <c r="A106" s="61" t="s">
        <v>136</v>
      </c>
      <c r="B106" s="62"/>
      <c r="C106" s="62"/>
      <c r="D106" s="62"/>
      <c r="E106" s="62"/>
      <c r="F106" s="62"/>
    </row>
    <row r="107" spans="1:6" ht="16.5" customHeight="1" x14ac:dyDescent="0.25">
      <c r="A107" s="45"/>
      <c r="B107" s="36"/>
      <c r="C107" s="36"/>
      <c r="D107" s="37"/>
      <c r="E107" s="37"/>
    </row>
    <row r="108" spans="1:6" ht="16.5" customHeight="1" x14ac:dyDescent="0.25">
      <c r="A108" s="61" t="s">
        <v>135</v>
      </c>
      <c r="B108" s="62"/>
      <c r="C108" s="62"/>
      <c r="D108" s="62"/>
      <c r="E108" s="62"/>
      <c r="F108" s="62"/>
    </row>
    <row r="109" spans="1:6" ht="16.5" customHeight="1" x14ac:dyDescent="0.25">
      <c r="A109" s="45"/>
      <c r="B109" s="36"/>
      <c r="C109" s="36"/>
      <c r="D109" s="37"/>
      <c r="E109" s="37"/>
    </row>
    <row r="110" spans="1:6" ht="16.5" customHeight="1" x14ac:dyDescent="0.25">
      <c r="A110" s="45"/>
      <c r="B110" s="36"/>
      <c r="C110" s="36"/>
      <c r="D110" s="37"/>
      <c r="E110" s="37"/>
    </row>
    <row r="111" spans="1:6" ht="16.5" customHeight="1" x14ac:dyDescent="0.25">
      <c r="A111" s="45"/>
      <c r="B111" s="36"/>
      <c r="C111" s="36"/>
      <c r="D111" s="37"/>
      <c r="E111" s="37"/>
    </row>
    <row r="112" spans="1:6" ht="16.5" customHeight="1" x14ac:dyDescent="0.25">
      <c r="A112" s="45"/>
      <c r="B112" s="36"/>
      <c r="C112" s="36"/>
      <c r="D112" s="37"/>
      <c r="E112" s="37"/>
    </row>
    <row r="113" spans="1:5" ht="16.5" customHeight="1" x14ac:dyDescent="0.25">
      <c r="A113" s="45"/>
      <c r="B113" s="36"/>
      <c r="C113" s="36"/>
      <c r="D113" s="37"/>
      <c r="E113" s="37"/>
    </row>
    <row r="114" spans="1:5" ht="16.5" customHeight="1" x14ac:dyDescent="0.25">
      <c r="A114" s="45"/>
      <c r="B114" s="36"/>
      <c r="C114" s="36"/>
      <c r="D114" s="37"/>
      <c r="E114" s="37"/>
    </row>
    <row r="115" spans="1:5" ht="16.5" customHeight="1" x14ac:dyDescent="0.25">
      <c r="A115" s="45"/>
      <c r="B115" s="36"/>
      <c r="C115" s="36"/>
      <c r="D115" s="37"/>
      <c r="E115" s="37"/>
    </row>
    <row r="116" spans="1:5" ht="16.5" customHeight="1" x14ac:dyDescent="0.25">
      <c r="A116" s="45"/>
      <c r="B116" s="36"/>
      <c r="C116" s="36"/>
      <c r="D116" s="37"/>
      <c r="E116" s="37"/>
    </row>
    <row r="117" spans="1:5" ht="16.5" customHeight="1" x14ac:dyDescent="0.25">
      <c r="A117" s="45"/>
      <c r="B117" s="36"/>
      <c r="C117" s="36"/>
      <c r="D117" s="37"/>
      <c r="E117" s="37"/>
    </row>
    <row r="118" spans="1:5" ht="16.5" customHeight="1" x14ac:dyDescent="0.25">
      <c r="A118" s="45"/>
      <c r="B118" s="36"/>
      <c r="C118" s="36"/>
      <c r="D118" s="37"/>
      <c r="E118" s="37"/>
    </row>
    <row r="119" spans="1:5" ht="16.5" customHeight="1" x14ac:dyDescent="0.25">
      <c r="A119" s="45"/>
      <c r="B119" s="36"/>
      <c r="C119" s="36"/>
      <c r="D119" s="37"/>
      <c r="E119" s="37"/>
    </row>
    <row r="120" spans="1:5" ht="16.5" customHeight="1" x14ac:dyDescent="0.25">
      <c r="A120" s="45"/>
      <c r="B120" s="36"/>
      <c r="C120" s="36"/>
      <c r="D120" s="37"/>
      <c r="E120" s="37"/>
    </row>
    <row r="121" spans="1:5" ht="16.5" customHeight="1" x14ac:dyDescent="0.25">
      <c r="A121" s="45"/>
      <c r="B121" s="36"/>
      <c r="C121" s="36"/>
      <c r="D121" s="37"/>
      <c r="E121" s="37"/>
    </row>
    <row r="122" spans="1:5" ht="16.5" customHeight="1" x14ac:dyDescent="0.25">
      <c r="A122" s="45"/>
      <c r="B122" s="36"/>
      <c r="C122" s="36"/>
      <c r="D122" s="37"/>
      <c r="E122" s="37"/>
    </row>
    <row r="123" spans="1:5" ht="16.5" customHeight="1" x14ac:dyDescent="0.25">
      <c r="A123" s="45"/>
      <c r="B123" s="36"/>
      <c r="C123" s="36"/>
      <c r="D123" s="37"/>
      <c r="E123" s="37"/>
    </row>
    <row r="124" spans="1:5" ht="16.5" customHeight="1" x14ac:dyDescent="0.25">
      <c r="A124" s="45"/>
      <c r="B124" s="36"/>
      <c r="C124" s="36"/>
      <c r="D124" s="37"/>
      <c r="E124" s="37"/>
    </row>
    <row r="125" spans="1:5" ht="16.5" customHeight="1" x14ac:dyDescent="0.25">
      <c r="A125" s="45"/>
      <c r="B125" s="36"/>
      <c r="C125" s="36"/>
      <c r="D125" s="37"/>
      <c r="E125" s="37"/>
    </row>
    <row r="126" spans="1:5" ht="16.5" customHeight="1" x14ac:dyDescent="0.25">
      <c r="A126" s="45"/>
      <c r="B126" s="36"/>
      <c r="C126" s="36"/>
      <c r="D126" s="37"/>
      <c r="E126" s="37"/>
    </row>
    <row r="127" spans="1:5" ht="16.5" customHeight="1" x14ac:dyDescent="0.25">
      <c r="A127" s="45"/>
      <c r="B127" s="36"/>
      <c r="C127" s="36"/>
      <c r="D127" s="37"/>
      <c r="E127" s="37"/>
    </row>
    <row r="128" spans="1:5" ht="16.5" customHeight="1" x14ac:dyDescent="0.25">
      <c r="A128" s="45"/>
      <c r="B128" s="36"/>
      <c r="C128" s="36"/>
      <c r="D128" s="37"/>
      <c r="E128" s="37"/>
    </row>
    <row r="129" spans="1:5" ht="16.5" customHeight="1" x14ac:dyDescent="0.25">
      <c r="A129" s="45"/>
      <c r="B129" s="36"/>
      <c r="C129" s="36"/>
      <c r="D129" s="37"/>
      <c r="E129" s="37"/>
    </row>
    <row r="130" spans="1:5" ht="16.5" customHeight="1" x14ac:dyDescent="0.25">
      <c r="A130" s="45"/>
      <c r="B130" s="36"/>
      <c r="C130" s="36"/>
      <c r="D130" s="37"/>
      <c r="E130" s="37"/>
    </row>
    <row r="131" spans="1:5" ht="16.5" customHeight="1" x14ac:dyDescent="0.25">
      <c r="A131" s="45"/>
      <c r="B131" s="36"/>
      <c r="C131" s="36"/>
      <c r="D131" s="37"/>
      <c r="E131" s="37"/>
    </row>
    <row r="132" spans="1:5" ht="16.5" customHeight="1" x14ac:dyDescent="0.25">
      <c r="A132" s="45"/>
      <c r="B132" s="36"/>
      <c r="C132" s="36"/>
      <c r="D132" s="37"/>
      <c r="E132" s="37"/>
    </row>
    <row r="133" spans="1:5" ht="16.5" customHeight="1" x14ac:dyDescent="0.25">
      <c r="A133" s="45"/>
      <c r="B133" s="36"/>
      <c r="C133" s="36"/>
      <c r="D133" s="37"/>
      <c r="E133" s="37"/>
    </row>
    <row r="134" spans="1:5" ht="9.75" customHeight="1" x14ac:dyDescent="0.25"/>
    <row r="135" spans="1:5" x14ac:dyDescent="0.25">
      <c r="E135" s="38"/>
    </row>
  </sheetData>
  <mergeCells count="78">
    <mergeCell ref="B13:C13"/>
    <mergeCell ref="A1:F1"/>
    <mergeCell ref="A3:E3"/>
    <mergeCell ref="B4:C4"/>
    <mergeCell ref="B5:C5"/>
    <mergeCell ref="B6:C6"/>
    <mergeCell ref="A7:E7"/>
    <mergeCell ref="B8:C8"/>
    <mergeCell ref="B9:C9"/>
    <mergeCell ref="B10:C10"/>
    <mergeCell ref="B11:C11"/>
    <mergeCell ref="B12:C12"/>
    <mergeCell ref="B2:C2"/>
    <mergeCell ref="A25:C25"/>
    <mergeCell ref="D25:E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E24"/>
    <mergeCell ref="A37:E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A36:C36"/>
    <mergeCell ref="B39:E39"/>
    <mergeCell ref="C40:C45"/>
    <mergeCell ref="D40:D45"/>
    <mergeCell ref="E40:E47"/>
    <mergeCell ref="C46:C47"/>
    <mergeCell ref="D46:D47"/>
    <mergeCell ref="C62:C64"/>
    <mergeCell ref="D62:D66"/>
    <mergeCell ref="E62:E66"/>
    <mergeCell ref="B48:E48"/>
    <mergeCell ref="D49:D51"/>
    <mergeCell ref="E49:E51"/>
    <mergeCell ref="B52:E52"/>
    <mergeCell ref="E53:E55"/>
    <mergeCell ref="B56:E56"/>
    <mergeCell ref="C57:C58"/>
    <mergeCell ref="D57:D58"/>
    <mergeCell ref="E57:E58"/>
    <mergeCell ref="B59:E59"/>
    <mergeCell ref="B61:E61"/>
    <mergeCell ref="D82:D83"/>
    <mergeCell ref="E82:E83"/>
    <mergeCell ref="B67:E67"/>
    <mergeCell ref="B68:E68"/>
    <mergeCell ref="D69:D70"/>
    <mergeCell ref="E69:E70"/>
    <mergeCell ref="B71:E71"/>
    <mergeCell ref="D72:D80"/>
    <mergeCell ref="E72:E80"/>
    <mergeCell ref="B81:E81"/>
    <mergeCell ref="A96:E96"/>
    <mergeCell ref="A101:E101"/>
    <mergeCell ref="A106:F106"/>
    <mergeCell ref="A108:F108"/>
    <mergeCell ref="B84:E84"/>
    <mergeCell ref="D85:E85"/>
    <mergeCell ref="D86:E86"/>
    <mergeCell ref="D87:E87"/>
    <mergeCell ref="D88:E88"/>
    <mergeCell ref="A89:E89"/>
  </mergeCells>
  <pageMargins left="0.7" right="0.7" top="0.75" bottom="0.75" header="0.3" footer="0.3"/>
  <pageSetup paperSize="9" scale="79" orientation="portrait" r:id="rId1"/>
  <rowBreaks count="1" manualBreakCount="1">
    <brk id="106" max="4" man="1"/>
  </rowBreaks>
  <colBreaks count="1" manualBreakCount="1">
    <brk id="5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1D113-933B-47D7-B4EE-DF9A6AA9D129}">
  <sheetPr>
    <tabColor rgb="FF00B050"/>
  </sheetPr>
  <dimension ref="A1:H135"/>
  <sheetViews>
    <sheetView zoomScale="110" zoomScaleNormal="110" workbookViewId="0">
      <selection activeCell="G26" sqref="G26"/>
    </sheetView>
  </sheetViews>
  <sheetFormatPr defaultRowHeight="12.75" x14ac:dyDescent="0.25"/>
  <cols>
    <col min="1" max="1" width="6.42578125" style="1" customWidth="1"/>
    <col min="2" max="2" width="46.7109375" style="1" customWidth="1"/>
    <col min="3" max="3" width="22.7109375" style="1" customWidth="1"/>
    <col min="4" max="4" width="19.42578125" style="1" customWidth="1"/>
    <col min="5" max="5" width="14.7109375" style="1" customWidth="1"/>
    <col min="6" max="6" width="12.28515625" style="6" customWidth="1"/>
    <col min="7" max="7" width="11.5703125" style="1" customWidth="1"/>
    <col min="8" max="8" width="8.7109375" style="1" bestFit="1" customWidth="1"/>
    <col min="9" max="16384" width="9.140625" style="1"/>
  </cols>
  <sheetData>
    <row r="1" spans="1:6" ht="29.25" customHeight="1" x14ac:dyDescent="0.25">
      <c r="A1" s="105" t="s">
        <v>177</v>
      </c>
      <c r="B1" s="106"/>
      <c r="C1" s="106"/>
      <c r="D1" s="106"/>
      <c r="E1" s="106"/>
      <c r="F1" s="106"/>
    </row>
    <row r="2" spans="1:6" ht="15" x14ac:dyDescent="0.25">
      <c r="A2" s="41"/>
      <c r="B2" s="63" t="s">
        <v>149</v>
      </c>
      <c r="C2" s="64"/>
      <c r="D2" s="45"/>
      <c r="E2" s="45"/>
      <c r="F2" s="5">
        <v>630.29999999999995</v>
      </c>
    </row>
    <row r="3" spans="1:6" ht="12" customHeight="1" x14ac:dyDescent="0.25">
      <c r="A3" s="95" t="s">
        <v>0</v>
      </c>
      <c r="B3" s="96"/>
      <c r="C3" s="96"/>
      <c r="D3" s="96"/>
      <c r="E3" s="97"/>
    </row>
    <row r="4" spans="1:6" ht="12.6" customHeight="1" x14ac:dyDescent="0.25">
      <c r="A4" s="7">
        <v>1</v>
      </c>
      <c r="B4" s="100" t="s">
        <v>1</v>
      </c>
      <c r="C4" s="101"/>
      <c r="D4" s="8" t="s">
        <v>127</v>
      </c>
      <c r="E4" s="9"/>
    </row>
    <row r="5" spans="1:6" ht="11.25" customHeight="1" x14ac:dyDescent="0.25">
      <c r="A5" s="7">
        <v>2</v>
      </c>
      <c r="B5" s="100" t="s">
        <v>3</v>
      </c>
      <c r="C5" s="101"/>
      <c r="D5" s="8" t="s">
        <v>126</v>
      </c>
      <c r="E5" s="39" t="s">
        <v>129</v>
      </c>
    </row>
    <row r="6" spans="1:6" ht="9.75" customHeight="1" x14ac:dyDescent="0.25">
      <c r="A6" s="7">
        <v>3</v>
      </c>
      <c r="B6" s="100" t="s">
        <v>4</v>
      </c>
      <c r="C6" s="101"/>
      <c r="D6" s="8" t="s">
        <v>128</v>
      </c>
      <c r="E6" s="9" t="s">
        <v>2</v>
      </c>
    </row>
    <row r="7" spans="1:6" ht="19.5" customHeight="1" x14ac:dyDescent="0.25">
      <c r="A7" s="95" t="s">
        <v>5</v>
      </c>
      <c r="B7" s="96"/>
      <c r="C7" s="96"/>
      <c r="D7" s="96"/>
      <c r="E7" s="97"/>
    </row>
    <row r="8" spans="1:6" ht="9.75" customHeight="1" x14ac:dyDescent="0.25">
      <c r="A8" s="7">
        <v>4</v>
      </c>
      <c r="B8" s="100" t="s">
        <v>6</v>
      </c>
      <c r="C8" s="101"/>
      <c r="D8" s="10">
        <v>0</v>
      </c>
      <c r="E8" s="11" t="s">
        <v>7</v>
      </c>
    </row>
    <row r="9" spans="1:6" ht="9.75" customHeight="1" x14ac:dyDescent="0.25">
      <c r="A9" s="7">
        <v>5</v>
      </c>
      <c r="B9" s="100" t="s">
        <v>8</v>
      </c>
      <c r="C9" s="101"/>
      <c r="D9" s="10">
        <v>0</v>
      </c>
      <c r="E9" s="12" t="s">
        <v>9</v>
      </c>
    </row>
    <row r="10" spans="1:6" ht="9.75" customHeight="1" x14ac:dyDescent="0.25">
      <c r="A10" s="7">
        <v>6</v>
      </c>
      <c r="B10" s="100" t="s">
        <v>10</v>
      </c>
      <c r="C10" s="101"/>
      <c r="D10" s="13">
        <v>21917.45</v>
      </c>
      <c r="E10" s="12" t="s">
        <v>9</v>
      </c>
    </row>
    <row r="11" spans="1:6" ht="9.75" customHeight="1" x14ac:dyDescent="0.25">
      <c r="A11" s="14">
        <v>7</v>
      </c>
      <c r="B11" s="92" t="s">
        <v>11</v>
      </c>
      <c r="C11" s="94"/>
      <c r="D11" s="15">
        <v>81762.600000000006</v>
      </c>
      <c r="E11" s="9" t="s">
        <v>12</v>
      </c>
    </row>
    <row r="12" spans="1:6" ht="9.75" customHeight="1" x14ac:dyDescent="0.25">
      <c r="A12" s="7">
        <v>9</v>
      </c>
      <c r="B12" s="100" t="s">
        <v>132</v>
      </c>
      <c r="C12" s="101"/>
      <c r="D12" s="16">
        <f>D11-D13</f>
        <v>70315.83600000001</v>
      </c>
      <c r="E12" s="12" t="s">
        <v>9</v>
      </c>
    </row>
    <row r="13" spans="1:6" ht="9.75" customHeight="1" x14ac:dyDescent="0.25">
      <c r="A13" s="7">
        <v>10</v>
      </c>
      <c r="B13" s="100" t="s">
        <v>13</v>
      </c>
      <c r="C13" s="101"/>
      <c r="D13" s="16">
        <f>D11*14%</f>
        <v>11446.764000000001</v>
      </c>
      <c r="E13" s="12" t="s">
        <v>9</v>
      </c>
    </row>
    <row r="14" spans="1:6" ht="9.75" customHeight="1" x14ac:dyDescent="0.25">
      <c r="A14" s="14">
        <v>11</v>
      </c>
      <c r="B14" s="92" t="s">
        <v>14</v>
      </c>
      <c r="C14" s="94"/>
      <c r="D14" s="15">
        <v>87431.39</v>
      </c>
      <c r="E14" s="9" t="s">
        <v>12</v>
      </c>
    </row>
    <row r="15" spans="1:6" ht="9.75" customHeight="1" x14ac:dyDescent="0.25">
      <c r="A15" s="7">
        <v>12</v>
      </c>
      <c r="B15" s="100" t="s">
        <v>15</v>
      </c>
      <c r="C15" s="101"/>
      <c r="D15" s="17">
        <v>87431.39</v>
      </c>
      <c r="E15" s="12" t="s">
        <v>9</v>
      </c>
    </row>
    <row r="16" spans="1:6" ht="9.75" customHeight="1" x14ac:dyDescent="0.25">
      <c r="A16" s="7">
        <v>13</v>
      </c>
      <c r="B16" s="100" t="s">
        <v>16</v>
      </c>
      <c r="C16" s="101"/>
      <c r="D16" s="10">
        <v>0</v>
      </c>
      <c r="E16" s="12" t="s">
        <v>9</v>
      </c>
    </row>
    <row r="17" spans="1:8" ht="9.75" customHeight="1" x14ac:dyDescent="0.25">
      <c r="A17" s="7">
        <v>14</v>
      </c>
      <c r="B17" s="100" t="s">
        <v>17</v>
      </c>
      <c r="C17" s="101"/>
      <c r="D17" s="10">
        <v>0</v>
      </c>
      <c r="E17" s="12" t="s">
        <v>9</v>
      </c>
    </row>
    <row r="18" spans="1:8" ht="9.75" customHeight="1" x14ac:dyDescent="0.25">
      <c r="A18" s="7">
        <v>15</v>
      </c>
      <c r="B18" s="100" t="s">
        <v>18</v>
      </c>
      <c r="C18" s="101"/>
      <c r="D18" s="10">
        <v>0</v>
      </c>
      <c r="E18" s="12" t="s">
        <v>9</v>
      </c>
    </row>
    <row r="19" spans="1:8" ht="9.75" customHeight="1" x14ac:dyDescent="0.25">
      <c r="A19" s="7">
        <v>16</v>
      </c>
      <c r="B19" s="100" t="s">
        <v>19</v>
      </c>
      <c r="C19" s="101"/>
      <c r="D19" s="10">
        <v>0</v>
      </c>
      <c r="E19" s="12" t="s">
        <v>9</v>
      </c>
    </row>
    <row r="20" spans="1:8" ht="9.75" customHeight="1" x14ac:dyDescent="0.25">
      <c r="A20" s="14">
        <v>17</v>
      </c>
      <c r="B20" s="92" t="s">
        <v>20</v>
      </c>
      <c r="C20" s="94"/>
      <c r="D20" s="18">
        <f>D10+D11-D15</f>
        <v>16248.660000000003</v>
      </c>
      <c r="E20" s="9" t="s">
        <v>12</v>
      </c>
    </row>
    <row r="21" spans="1:8" ht="9.75" customHeight="1" x14ac:dyDescent="0.25">
      <c r="A21" s="7">
        <v>18</v>
      </c>
      <c r="B21" s="100" t="s">
        <v>21</v>
      </c>
      <c r="C21" s="101"/>
      <c r="D21" s="12" t="s">
        <v>22</v>
      </c>
      <c r="E21" s="12" t="s">
        <v>9</v>
      </c>
    </row>
    <row r="22" spans="1:8" ht="9.75" customHeight="1" x14ac:dyDescent="0.25">
      <c r="A22" s="7">
        <v>19</v>
      </c>
      <c r="B22" s="100" t="s">
        <v>23</v>
      </c>
      <c r="C22" s="101"/>
      <c r="D22" s="12" t="s">
        <v>22</v>
      </c>
      <c r="E22" s="12" t="s">
        <v>9</v>
      </c>
    </row>
    <row r="23" spans="1:8" ht="13.7" customHeight="1" x14ac:dyDescent="0.25">
      <c r="A23" s="7">
        <v>20</v>
      </c>
      <c r="B23" s="100" t="s">
        <v>24</v>
      </c>
      <c r="C23" s="101"/>
      <c r="D23" s="17">
        <f>D20</f>
        <v>16248.660000000003</v>
      </c>
      <c r="E23" s="12" t="s">
        <v>9</v>
      </c>
      <c r="H23" s="6"/>
    </row>
    <row r="24" spans="1:8" ht="12" customHeight="1" x14ac:dyDescent="0.25">
      <c r="A24" s="95" t="s">
        <v>25</v>
      </c>
      <c r="B24" s="96"/>
      <c r="C24" s="96"/>
      <c r="D24" s="96"/>
      <c r="E24" s="97"/>
    </row>
    <row r="25" spans="1:8" ht="19.5" customHeight="1" x14ac:dyDescent="0.25">
      <c r="A25" s="90" t="s">
        <v>26</v>
      </c>
      <c r="B25" s="102"/>
      <c r="C25" s="91"/>
      <c r="D25" s="103" t="s">
        <v>27</v>
      </c>
      <c r="E25" s="104"/>
    </row>
    <row r="26" spans="1:8" ht="21.75" customHeight="1" x14ac:dyDescent="0.25">
      <c r="A26" s="19">
        <v>21</v>
      </c>
      <c r="B26" s="90" t="s">
        <v>28</v>
      </c>
      <c r="C26" s="98"/>
      <c r="D26" s="20">
        <f>D12*46.2%+9749.93</f>
        <v>42235.846232000011</v>
      </c>
      <c r="E26" s="21" t="s">
        <v>29</v>
      </c>
    </row>
    <row r="27" spans="1:8" ht="15.75" customHeight="1" x14ac:dyDescent="0.25">
      <c r="A27" s="19">
        <v>22</v>
      </c>
      <c r="B27" s="90" t="s">
        <v>130</v>
      </c>
      <c r="C27" s="91"/>
      <c r="D27" s="15">
        <f>D13</f>
        <v>11446.764000000001</v>
      </c>
      <c r="E27" s="21" t="s">
        <v>29</v>
      </c>
    </row>
    <row r="28" spans="1:8" ht="12" customHeight="1" x14ac:dyDescent="0.25">
      <c r="A28" s="19">
        <v>23</v>
      </c>
      <c r="B28" s="90" t="s">
        <v>30</v>
      </c>
      <c r="C28" s="91"/>
      <c r="D28" s="16">
        <f>D27*34%</f>
        <v>3891.8997600000007</v>
      </c>
      <c r="E28" s="21" t="s">
        <v>29</v>
      </c>
    </row>
    <row r="29" spans="1:8" ht="12" customHeight="1" x14ac:dyDescent="0.25">
      <c r="A29" s="19">
        <v>24</v>
      </c>
      <c r="B29" s="90" t="s">
        <v>31</v>
      </c>
      <c r="C29" s="91"/>
      <c r="D29" s="16">
        <f>D27*33%</f>
        <v>3777.4321200000004</v>
      </c>
      <c r="E29" s="21" t="s">
        <v>29</v>
      </c>
    </row>
    <row r="30" spans="1:8" ht="13.35" customHeight="1" x14ac:dyDescent="0.25">
      <c r="A30" s="19">
        <v>25</v>
      </c>
      <c r="B30" s="90" t="s">
        <v>32</v>
      </c>
      <c r="C30" s="91"/>
      <c r="D30" s="16">
        <f>D27*33%</f>
        <v>3777.4321200000004</v>
      </c>
      <c r="E30" s="21" t="s">
        <v>29</v>
      </c>
    </row>
    <row r="31" spans="1:8" ht="19.5" customHeight="1" x14ac:dyDescent="0.25">
      <c r="A31" s="19">
        <v>26</v>
      </c>
      <c r="B31" s="99" t="s">
        <v>33</v>
      </c>
      <c r="C31" s="98"/>
      <c r="D31" s="16">
        <f>D12*14%</f>
        <v>9844.2170400000032</v>
      </c>
      <c r="E31" s="21" t="s">
        <v>29</v>
      </c>
    </row>
    <row r="32" spans="1:8" ht="14.45" customHeight="1" x14ac:dyDescent="0.25">
      <c r="A32" s="19">
        <v>27</v>
      </c>
      <c r="B32" s="90" t="s">
        <v>34</v>
      </c>
      <c r="C32" s="91"/>
      <c r="D32" s="16">
        <f>D12*21%</f>
        <v>14766.325560000001</v>
      </c>
      <c r="E32" s="21" t="s">
        <v>29</v>
      </c>
    </row>
    <row r="33" spans="1:7" ht="17.850000000000001" customHeight="1" x14ac:dyDescent="0.25">
      <c r="A33" s="19">
        <v>28</v>
      </c>
      <c r="B33" s="90" t="s">
        <v>35</v>
      </c>
      <c r="C33" s="91"/>
      <c r="D33" s="16">
        <f>D12*10%</f>
        <v>7031.5836000000018</v>
      </c>
      <c r="E33" s="21" t="s">
        <v>29</v>
      </c>
    </row>
    <row r="34" spans="1:7" ht="15.75" customHeight="1" x14ac:dyDescent="0.25">
      <c r="A34" s="19">
        <v>31</v>
      </c>
      <c r="B34" s="90" t="s">
        <v>131</v>
      </c>
      <c r="C34" s="91"/>
      <c r="D34" s="16">
        <v>1544.13</v>
      </c>
      <c r="E34" s="21" t="s">
        <v>29</v>
      </c>
    </row>
    <row r="35" spans="1:7" ht="15.75" customHeight="1" x14ac:dyDescent="0.25">
      <c r="A35" s="19">
        <v>32</v>
      </c>
      <c r="B35" s="90" t="s">
        <v>36</v>
      </c>
      <c r="C35" s="91"/>
      <c r="D35" s="16">
        <f>D12*0.8%</f>
        <v>562.52668800000015</v>
      </c>
      <c r="E35" s="21" t="s">
        <v>29</v>
      </c>
    </row>
    <row r="36" spans="1:7" ht="15" customHeight="1" x14ac:dyDescent="0.25">
      <c r="A36" s="92" t="s">
        <v>37</v>
      </c>
      <c r="B36" s="93"/>
      <c r="C36" s="94"/>
      <c r="D36" s="22">
        <f>D35+D34+D33+D32+D31+D27+D26</f>
        <v>87431.393120000022</v>
      </c>
      <c r="E36" s="23" t="s">
        <v>29</v>
      </c>
      <c r="G36" s="6"/>
    </row>
    <row r="37" spans="1:7" ht="17.100000000000001" customHeight="1" x14ac:dyDescent="0.25">
      <c r="A37" s="95" t="s">
        <v>38</v>
      </c>
      <c r="B37" s="96"/>
      <c r="C37" s="96"/>
      <c r="D37" s="96"/>
      <c r="E37" s="97"/>
    </row>
    <row r="38" spans="1:7" ht="39.75" customHeight="1" x14ac:dyDescent="0.25">
      <c r="A38" s="24"/>
      <c r="B38" s="25" t="s">
        <v>39</v>
      </c>
      <c r="C38" s="25" t="s">
        <v>40</v>
      </c>
      <c r="D38" s="25" t="s">
        <v>41</v>
      </c>
      <c r="E38" s="24" t="s">
        <v>42</v>
      </c>
    </row>
    <row r="39" spans="1:7" ht="22.7" customHeight="1" x14ac:dyDescent="0.25">
      <c r="A39" s="26">
        <v>25</v>
      </c>
      <c r="B39" s="80" t="s">
        <v>43</v>
      </c>
      <c r="C39" s="74"/>
      <c r="D39" s="74"/>
      <c r="E39" s="75"/>
    </row>
    <row r="40" spans="1:7" ht="41.1" customHeight="1" x14ac:dyDescent="0.25">
      <c r="A40" s="24"/>
      <c r="B40" s="11" t="s">
        <v>44</v>
      </c>
      <c r="C40" s="81" t="s">
        <v>45</v>
      </c>
      <c r="D40" s="81" t="s">
        <v>46</v>
      </c>
      <c r="E40" s="83">
        <f>D26/F2</f>
        <v>67.009116661907044</v>
      </c>
    </row>
    <row r="41" spans="1:7" ht="34.700000000000003" customHeight="1" x14ac:dyDescent="0.25">
      <c r="A41" s="24"/>
      <c r="B41" s="11" t="s">
        <v>47</v>
      </c>
      <c r="C41" s="85"/>
      <c r="D41" s="85"/>
      <c r="E41" s="87"/>
    </row>
    <row r="42" spans="1:7" ht="19.5" customHeight="1" x14ac:dyDescent="0.25">
      <c r="A42" s="24"/>
      <c r="B42" s="24" t="s">
        <v>48</v>
      </c>
      <c r="C42" s="85"/>
      <c r="D42" s="85"/>
      <c r="E42" s="87"/>
    </row>
    <row r="43" spans="1:7" ht="37.700000000000003" customHeight="1" x14ac:dyDescent="0.25">
      <c r="A43" s="24"/>
      <c r="B43" s="11" t="s">
        <v>49</v>
      </c>
      <c r="C43" s="85"/>
      <c r="D43" s="85"/>
      <c r="E43" s="87"/>
    </row>
    <row r="44" spans="1:7" ht="27.75" customHeight="1" x14ac:dyDescent="0.25">
      <c r="A44" s="24"/>
      <c r="B44" s="40" t="s">
        <v>139</v>
      </c>
      <c r="C44" s="85"/>
      <c r="D44" s="85"/>
      <c r="E44" s="87"/>
    </row>
    <row r="45" spans="1:7" ht="20.25" customHeight="1" x14ac:dyDescent="0.25">
      <c r="A45" s="24"/>
      <c r="B45" s="24" t="s">
        <v>51</v>
      </c>
      <c r="C45" s="85"/>
      <c r="D45" s="85"/>
      <c r="E45" s="87"/>
    </row>
    <row r="46" spans="1:7" ht="25.35" customHeight="1" x14ac:dyDescent="0.25">
      <c r="A46" s="24"/>
      <c r="B46" s="40" t="s">
        <v>138</v>
      </c>
      <c r="C46" s="88"/>
      <c r="D46" s="88"/>
      <c r="E46" s="87"/>
    </row>
    <row r="47" spans="1:7" ht="26.45" customHeight="1" x14ac:dyDescent="0.25">
      <c r="A47" s="24"/>
      <c r="B47" s="11" t="s">
        <v>53</v>
      </c>
      <c r="C47" s="89"/>
      <c r="D47" s="89"/>
      <c r="E47" s="84"/>
    </row>
    <row r="48" spans="1:7" ht="18.2" customHeight="1" x14ac:dyDescent="0.25">
      <c r="A48" s="26">
        <v>26</v>
      </c>
      <c r="B48" s="80" t="s">
        <v>54</v>
      </c>
      <c r="C48" s="74"/>
      <c r="D48" s="74"/>
      <c r="E48" s="75"/>
    </row>
    <row r="49" spans="1:5" ht="19.5" customHeight="1" x14ac:dyDescent="0.25">
      <c r="A49" s="24"/>
      <c r="B49" s="24" t="s">
        <v>55</v>
      </c>
      <c r="C49" s="11" t="s">
        <v>45</v>
      </c>
      <c r="D49" s="81" t="s">
        <v>46</v>
      </c>
      <c r="E49" s="83">
        <f>D27/F2</f>
        <v>18.160818657782013</v>
      </c>
    </row>
    <row r="50" spans="1:5" ht="30.75" customHeight="1" x14ac:dyDescent="0.25">
      <c r="A50" s="24"/>
      <c r="B50" s="11" t="s">
        <v>56</v>
      </c>
      <c r="C50" s="11" t="s">
        <v>57</v>
      </c>
      <c r="D50" s="85"/>
      <c r="E50" s="87"/>
    </row>
    <row r="51" spans="1:5" ht="17.100000000000001" customHeight="1" x14ac:dyDescent="0.25">
      <c r="A51" s="24"/>
      <c r="B51" s="11" t="s">
        <v>58</v>
      </c>
      <c r="C51" s="11" t="s">
        <v>45</v>
      </c>
      <c r="D51" s="82"/>
      <c r="E51" s="84"/>
    </row>
    <row r="52" spans="1:5" ht="14.45" customHeight="1" x14ac:dyDescent="0.25">
      <c r="A52" s="26">
        <v>27</v>
      </c>
      <c r="B52" s="80" t="s">
        <v>59</v>
      </c>
      <c r="C52" s="74"/>
      <c r="D52" s="74"/>
      <c r="E52" s="75"/>
    </row>
    <row r="53" spans="1:5" ht="20.25" customHeight="1" x14ac:dyDescent="0.25">
      <c r="A53" s="24"/>
      <c r="B53" s="40" t="s">
        <v>142</v>
      </c>
      <c r="C53" s="11" t="s">
        <v>61</v>
      </c>
      <c r="D53" s="11" t="s">
        <v>46</v>
      </c>
      <c r="E53" s="83">
        <f>D28/F2</f>
        <v>6.1746783436458843</v>
      </c>
    </row>
    <row r="54" spans="1:5" ht="20.25" customHeight="1" x14ac:dyDescent="0.25">
      <c r="A54" s="24"/>
      <c r="B54" s="11" t="s">
        <v>62</v>
      </c>
      <c r="C54" s="11" t="s">
        <v>61</v>
      </c>
      <c r="D54" s="11" t="s">
        <v>46</v>
      </c>
      <c r="E54" s="87"/>
    </row>
    <row r="55" spans="1:5" ht="20.25" customHeight="1" x14ac:dyDescent="0.25">
      <c r="A55" s="24"/>
      <c r="B55" s="24" t="s">
        <v>63</v>
      </c>
      <c r="C55" s="11" t="s">
        <v>61</v>
      </c>
      <c r="D55" s="11" t="s">
        <v>46</v>
      </c>
      <c r="E55" s="84"/>
    </row>
    <row r="56" spans="1:5" ht="13.35" customHeight="1" x14ac:dyDescent="0.25">
      <c r="A56" s="26">
        <v>28</v>
      </c>
      <c r="B56" s="80" t="s">
        <v>64</v>
      </c>
      <c r="C56" s="74"/>
      <c r="D56" s="74"/>
      <c r="E56" s="75"/>
    </row>
    <row r="57" spans="1:5" ht="21.6" customHeight="1" x14ac:dyDescent="0.25">
      <c r="A57" s="24"/>
      <c r="B57" s="11" t="s">
        <v>65</v>
      </c>
      <c r="C57" s="81" t="s">
        <v>66</v>
      </c>
      <c r="D57" s="81" t="s">
        <v>46</v>
      </c>
      <c r="E57" s="83">
        <f>D29/F2</f>
        <v>5.9930701570680638</v>
      </c>
    </row>
    <row r="58" spans="1:5" ht="21.6" customHeight="1" x14ac:dyDescent="0.25">
      <c r="A58" s="24"/>
      <c r="B58" s="11" t="s">
        <v>67</v>
      </c>
      <c r="C58" s="82"/>
      <c r="D58" s="82"/>
      <c r="E58" s="84"/>
    </row>
    <row r="59" spans="1:5" ht="15" customHeight="1" x14ac:dyDescent="0.25">
      <c r="A59" s="27">
        <v>29</v>
      </c>
      <c r="B59" s="80" t="s">
        <v>68</v>
      </c>
      <c r="C59" s="74"/>
      <c r="D59" s="74"/>
      <c r="E59" s="75"/>
    </row>
    <row r="60" spans="1:5" ht="36.6" customHeight="1" x14ac:dyDescent="0.25">
      <c r="A60" s="24"/>
      <c r="B60" s="40" t="s">
        <v>140</v>
      </c>
      <c r="C60" s="11" t="s">
        <v>141</v>
      </c>
      <c r="D60" s="11" t="s">
        <v>46</v>
      </c>
      <c r="E60" s="28">
        <f>D30/F2</f>
        <v>5.9930701570680638</v>
      </c>
    </row>
    <row r="61" spans="1:5" ht="16.5" customHeight="1" x14ac:dyDescent="0.25">
      <c r="A61" s="27">
        <v>30</v>
      </c>
      <c r="B61" s="80" t="s">
        <v>71</v>
      </c>
      <c r="C61" s="74"/>
      <c r="D61" s="74"/>
      <c r="E61" s="75"/>
    </row>
    <row r="62" spans="1:5" ht="30.75" customHeight="1" x14ac:dyDescent="0.25">
      <c r="A62" s="24"/>
      <c r="B62" s="11" t="s">
        <v>72</v>
      </c>
      <c r="C62" s="81" t="s">
        <v>73</v>
      </c>
      <c r="D62" s="81" t="s">
        <v>74</v>
      </c>
      <c r="E62" s="83">
        <f>D31/F2</f>
        <v>15.618304045692534</v>
      </c>
    </row>
    <row r="63" spans="1:5" ht="22.7" customHeight="1" x14ac:dyDescent="0.25">
      <c r="A63" s="24"/>
      <c r="B63" s="11" t="s">
        <v>75</v>
      </c>
      <c r="C63" s="85"/>
      <c r="D63" s="85"/>
      <c r="E63" s="87"/>
    </row>
    <row r="64" spans="1:5" ht="22.7" customHeight="1" x14ac:dyDescent="0.25">
      <c r="A64" s="24"/>
      <c r="B64" s="11" t="s">
        <v>76</v>
      </c>
      <c r="C64" s="82"/>
      <c r="D64" s="85"/>
      <c r="E64" s="87"/>
    </row>
    <row r="65" spans="1:5" ht="22.7" customHeight="1" x14ac:dyDescent="0.25">
      <c r="A65" s="24"/>
      <c r="B65" s="11" t="s">
        <v>77</v>
      </c>
      <c r="C65" s="25" t="s">
        <v>78</v>
      </c>
      <c r="D65" s="85"/>
      <c r="E65" s="87"/>
    </row>
    <row r="66" spans="1:5" ht="29.45" customHeight="1" x14ac:dyDescent="0.25">
      <c r="A66" s="24"/>
      <c r="B66" s="11" t="s">
        <v>72</v>
      </c>
      <c r="C66" s="29" t="s">
        <v>79</v>
      </c>
      <c r="D66" s="82"/>
      <c r="E66" s="84"/>
    </row>
    <row r="67" spans="1:5" ht="16.5" customHeight="1" x14ac:dyDescent="0.25">
      <c r="A67" s="27">
        <v>31</v>
      </c>
      <c r="B67" s="80" t="s">
        <v>71</v>
      </c>
      <c r="C67" s="74"/>
      <c r="D67" s="74"/>
      <c r="E67" s="75"/>
    </row>
    <row r="68" spans="1:5" ht="17.100000000000001" customHeight="1" x14ac:dyDescent="0.25">
      <c r="A68" s="26">
        <v>31</v>
      </c>
      <c r="B68" s="80" t="s">
        <v>80</v>
      </c>
      <c r="C68" s="74"/>
      <c r="D68" s="74"/>
      <c r="E68" s="75"/>
    </row>
    <row r="69" spans="1:5" ht="15" customHeight="1" x14ac:dyDescent="0.25">
      <c r="A69" s="24"/>
      <c r="B69" s="11" t="s">
        <v>81</v>
      </c>
      <c r="C69" s="11" t="s">
        <v>82</v>
      </c>
      <c r="D69" s="81" t="s">
        <v>46</v>
      </c>
      <c r="E69" s="83">
        <f>D35/F2</f>
        <v>0.8924745168967162</v>
      </c>
    </row>
    <row r="70" spans="1:5" ht="16.5" customHeight="1" x14ac:dyDescent="0.25">
      <c r="A70" s="24"/>
      <c r="B70" s="11" t="s">
        <v>83</v>
      </c>
      <c r="C70" s="40" t="s">
        <v>147</v>
      </c>
      <c r="D70" s="82"/>
      <c r="E70" s="84"/>
    </row>
    <row r="71" spans="1:5" ht="16.5" customHeight="1" x14ac:dyDescent="0.25">
      <c r="A71" s="26">
        <v>32</v>
      </c>
      <c r="B71" s="80" t="s">
        <v>84</v>
      </c>
      <c r="C71" s="74"/>
      <c r="D71" s="74"/>
      <c r="E71" s="75"/>
    </row>
    <row r="72" spans="1:5" ht="22.7" customHeight="1" x14ac:dyDescent="0.25">
      <c r="A72" s="24"/>
      <c r="B72" s="11" t="s">
        <v>85</v>
      </c>
      <c r="C72" s="25" t="s">
        <v>86</v>
      </c>
      <c r="D72" s="81" t="s">
        <v>46</v>
      </c>
      <c r="E72" s="78">
        <f>D32/F2</f>
        <v>23.427456068538795</v>
      </c>
    </row>
    <row r="73" spans="1:5" ht="14.45" customHeight="1" x14ac:dyDescent="0.25">
      <c r="A73" s="24"/>
      <c r="B73" s="11" t="s">
        <v>87</v>
      </c>
      <c r="C73" s="25" t="s">
        <v>86</v>
      </c>
      <c r="D73" s="85"/>
      <c r="E73" s="79"/>
    </row>
    <row r="74" spans="1:5" ht="16.5" customHeight="1" x14ac:dyDescent="0.25">
      <c r="A74" s="24"/>
      <c r="B74" s="11" t="s">
        <v>88</v>
      </c>
      <c r="C74" s="25" t="s">
        <v>86</v>
      </c>
      <c r="D74" s="85"/>
      <c r="E74" s="79"/>
    </row>
    <row r="75" spans="1:5" ht="11.25" customHeight="1" x14ac:dyDescent="0.25">
      <c r="A75" s="24"/>
      <c r="B75" s="11" t="s">
        <v>89</v>
      </c>
      <c r="C75" s="25" t="s">
        <v>86</v>
      </c>
      <c r="D75" s="85"/>
      <c r="E75" s="79"/>
    </row>
    <row r="76" spans="1:5" ht="21.95" customHeight="1" x14ac:dyDescent="0.25">
      <c r="A76" s="24"/>
      <c r="B76" s="11" t="s">
        <v>90</v>
      </c>
      <c r="C76" s="25" t="s">
        <v>86</v>
      </c>
      <c r="D76" s="85"/>
      <c r="E76" s="79"/>
    </row>
    <row r="77" spans="1:5" ht="29.45" customHeight="1" x14ac:dyDescent="0.25">
      <c r="A77" s="24"/>
      <c r="B77" s="11" t="s">
        <v>91</v>
      </c>
      <c r="C77" s="25" t="s">
        <v>86</v>
      </c>
      <c r="D77" s="85"/>
      <c r="E77" s="79"/>
    </row>
    <row r="78" spans="1:5" ht="20.25" customHeight="1" x14ac:dyDescent="0.25">
      <c r="A78" s="24"/>
      <c r="B78" s="11" t="s">
        <v>92</v>
      </c>
      <c r="C78" s="25" t="s">
        <v>86</v>
      </c>
      <c r="D78" s="85"/>
      <c r="E78" s="79"/>
    </row>
    <row r="79" spans="1:5" ht="20.25" customHeight="1" x14ac:dyDescent="0.25">
      <c r="A79" s="24"/>
      <c r="B79" s="24" t="s">
        <v>93</v>
      </c>
      <c r="C79" s="25" t="s">
        <v>86</v>
      </c>
      <c r="D79" s="85"/>
      <c r="E79" s="79"/>
    </row>
    <row r="80" spans="1:5" ht="15" customHeight="1" x14ac:dyDescent="0.25">
      <c r="A80" s="24"/>
      <c r="B80" s="11" t="s">
        <v>94</v>
      </c>
      <c r="C80" s="25" t="s">
        <v>95</v>
      </c>
      <c r="D80" s="82"/>
      <c r="E80" s="86"/>
    </row>
    <row r="81" spans="1:5" ht="12.6" customHeight="1" x14ac:dyDescent="0.25">
      <c r="A81" s="26">
        <v>37</v>
      </c>
      <c r="B81" s="73" t="s">
        <v>133</v>
      </c>
      <c r="C81" s="74"/>
      <c r="D81" s="74"/>
      <c r="E81" s="75"/>
    </row>
    <row r="82" spans="1:5" ht="37.700000000000003" customHeight="1" x14ac:dyDescent="0.25">
      <c r="A82" s="24"/>
      <c r="B82" s="11" t="s">
        <v>134</v>
      </c>
      <c r="C82" s="25" t="s">
        <v>97</v>
      </c>
      <c r="D82" s="76" t="s">
        <v>96</v>
      </c>
      <c r="E82" s="78">
        <f>D34/F2</f>
        <v>2.449833412660638</v>
      </c>
    </row>
    <row r="83" spans="1:5" ht="23.25" customHeight="1" x14ac:dyDescent="0.25">
      <c r="A83" s="24"/>
      <c r="B83" s="40" t="s">
        <v>134</v>
      </c>
      <c r="C83" s="25" t="s">
        <v>98</v>
      </c>
      <c r="D83" s="77"/>
      <c r="E83" s="79"/>
    </row>
    <row r="84" spans="1:5" ht="9.75" customHeight="1" x14ac:dyDescent="0.25">
      <c r="A84" s="26">
        <v>38</v>
      </c>
      <c r="B84" s="80" t="s">
        <v>99</v>
      </c>
      <c r="C84" s="74"/>
      <c r="D84" s="74"/>
      <c r="E84" s="75"/>
    </row>
    <row r="85" spans="1:5" ht="14.25" customHeight="1" x14ac:dyDescent="0.25">
      <c r="A85" s="24"/>
      <c r="B85" s="11" t="s">
        <v>100</v>
      </c>
      <c r="C85" s="11" t="s">
        <v>101</v>
      </c>
      <c r="D85" s="65">
        <v>0</v>
      </c>
      <c r="E85" s="66"/>
    </row>
    <row r="86" spans="1:5" ht="14.25" customHeight="1" x14ac:dyDescent="0.25">
      <c r="A86" s="24"/>
      <c r="B86" s="11" t="s">
        <v>102</v>
      </c>
      <c r="C86" s="11" t="s">
        <v>101</v>
      </c>
      <c r="D86" s="65">
        <v>0</v>
      </c>
      <c r="E86" s="66"/>
    </row>
    <row r="87" spans="1:5" ht="14.25" customHeight="1" x14ac:dyDescent="0.25">
      <c r="A87" s="24"/>
      <c r="B87" s="11" t="s">
        <v>103</v>
      </c>
      <c r="C87" s="11" t="s">
        <v>101</v>
      </c>
      <c r="D87" s="65">
        <v>0</v>
      </c>
      <c r="E87" s="66"/>
    </row>
    <row r="88" spans="1:5" ht="14.25" customHeight="1" x14ac:dyDescent="0.25">
      <c r="A88" s="44"/>
      <c r="B88" s="11" t="s">
        <v>104</v>
      </c>
      <c r="C88" s="11" t="s">
        <v>7</v>
      </c>
      <c r="D88" s="65">
        <v>0</v>
      </c>
      <c r="E88" s="66"/>
    </row>
    <row r="89" spans="1:5" ht="16.5" customHeight="1" x14ac:dyDescent="0.25">
      <c r="A89" s="67" t="s">
        <v>105</v>
      </c>
      <c r="B89" s="68"/>
      <c r="C89" s="68"/>
      <c r="D89" s="68"/>
      <c r="E89" s="69"/>
    </row>
    <row r="90" spans="1:5" ht="16.5" customHeight="1" x14ac:dyDescent="0.25">
      <c r="A90" s="31">
        <v>1</v>
      </c>
      <c r="B90" s="21" t="s">
        <v>106</v>
      </c>
      <c r="C90" s="21" t="s">
        <v>107</v>
      </c>
      <c r="D90" s="42">
        <v>0</v>
      </c>
      <c r="E90" s="33"/>
    </row>
    <row r="91" spans="1:5" ht="16.5" customHeight="1" x14ac:dyDescent="0.25">
      <c r="A91" s="31">
        <v>2</v>
      </c>
      <c r="B91" s="21" t="s">
        <v>108</v>
      </c>
      <c r="C91" s="21" t="s">
        <v>107</v>
      </c>
      <c r="D91" s="42">
        <v>0</v>
      </c>
      <c r="E91" s="33"/>
    </row>
    <row r="92" spans="1:5" ht="16.5" customHeight="1" x14ac:dyDescent="0.25">
      <c r="A92" s="31">
        <v>3</v>
      </c>
      <c r="B92" s="21" t="s">
        <v>109</v>
      </c>
      <c r="C92" s="21" t="s">
        <v>107</v>
      </c>
      <c r="D92" s="34"/>
      <c r="E92" s="33"/>
    </row>
    <row r="93" spans="1:5" ht="16.5" customHeight="1" x14ac:dyDescent="0.25">
      <c r="A93" s="31">
        <v>4</v>
      </c>
      <c r="B93" s="21" t="s">
        <v>110</v>
      </c>
      <c r="C93" s="21" t="s">
        <v>107</v>
      </c>
      <c r="D93" s="42" t="s">
        <v>111</v>
      </c>
      <c r="E93" s="33"/>
    </row>
    <row r="94" spans="1:5" ht="16.5" customHeight="1" x14ac:dyDescent="0.25">
      <c r="A94" s="31">
        <v>5</v>
      </c>
      <c r="B94" s="21" t="s">
        <v>112</v>
      </c>
      <c r="C94" s="21" t="s">
        <v>107</v>
      </c>
      <c r="D94" s="42" t="s">
        <v>111</v>
      </c>
      <c r="E94" s="33"/>
    </row>
    <row r="95" spans="1:5" ht="16.5" customHeight="1" x14ac:dyDescent="0.25">
      <c r="A95" s="31">
        <v>6</v>
      </c>
      <c r="B95" s="21" t="s">
        <v>113</v>
      </c>
      <c r="C95" s="21" t="s">
        <v>107</v>
      </c>
      <c r="D95" s="34"/>
      <c r="E95" s="33"/>
    </row>
    <row r="96" spans="1:5" ht="16.5" customHeight="1" x14ac:dyDescent="0.25">
      <c r="A96" s="67" t="s">
        <v>114</v>
      </c>
      <c r="B96" s="68"/>
      <c r="C96" s="68"/>
      <c r="D96" s="68"/>
      <c r="E96" s="69"/>
    </row>
    <row r="97" spans="1:6" ht="16.5" customHeight="1" x14ac:dyDescent="0.25">
      <c r="A97" s="31">
        <v>1</v>
      </c>
      <c r="B97" s="21" t="s">
        <v>115</v>
      </c>
      <c r="C97" s="21" t="s">
        <v>116</v>
      </c>
      <c r="D97" s="42">
        <v>2</v>
      </c>
      <c r="E97" s="33"/>
    </row>
    <row r="98" spans="1:6" ht="16.5" customHeight="1" x14ac:dyDescent="0.25">
      <c r="A98" s="31">
        <v>2</v>
      </c>
      <c r="B98" s="21" t="s">
        <v>117</v>
      </c>
      <c r="C98" s="21" t="s">
        <v>116</v>
      </c>
      <c r="D98" s="42">
        <v>2</v>
      </c>
      <c r="E98" s="33"/>
    </row>
    <row r="99" spans="1:6" ht="16.5" customHeight="1" x14ac:dyDescent="0.25">
      <c r="A99" s="31">
        <v>3</v>
      </c>
      <c r="B99" s="21" t="s">
        <v>118</v>
      </c>
      <c r="C99" s="21" t="s">
        <v>116</v>
      </c>
      <c r="D99" s="42" t="s">
        <v>111</v>
      </c>
      <c r="E99" s="33"/>
    </row>
    <row r="100" spans="1:6" ht="16.5" customHeight="1" x14ac:dyDescent="0.25">
      <c r="A100" s="31">
        <v>4</v>
      </c>
      <c r="B100" s="21" t="s">
        <v>119</v>
      </c>
      <c r="C100" s="21" t="s">
        <v>107</v>
      </c>
      <c r="D100" s="42">
        <v>1915.53</v>
      </c>
      <c r="E100" s="33"/>
    </row>
    <row r="101" spans="1:6" ht="16.5" customHeight="1" x14ac:dyDescent="0.25">
      <c r="A101" s="70" t="s">
        <v>120</v>
      </c>
      <c r="B101" s="71"/>
      <c r="C101" s="71"/>
      <c r="D101" s="71"/>
      <c r="E101" s="72"/>
    </row>
    <row r="102" spans="1:6" ht="16.5" customHeight="1" x14ac:dyDescent="0.25">
      <c r="A102" s="31">
        <v>1</v>
      </c>
      <c r="B102" s="21" t="s">
        <v>121</v>
      </c>
      <c r="C102" s="21" t="s">
        <v>116</v>
      </c>
      <c r="D102" s="43"/>
      <c r="E102" s="33"/>
    </row>
    <row r="103" spans="1:6" ht="16.5" customHeight="1" x14ac:dyDescent="0.25">
      <c r="A103" s="31">
        <v>2</v>
      </c>
      <c r="B103" s="21" t="s">
        <v>122</v>
      </c>
      <c r="C103" s="21" t="s">
        <v>116</v>
      </c>
      <c r="D103" s="43"/>
      <c r="E103" s="33"/>
    </row>
    <row r="104" spans="1:6" ht="24.75" customHeight="1" x14ac:dyDescent="0.25">
      <c r="A104" s="31">
        <v>3</v>
      </c>
      <c r="B104" s="21" t="s">
        <v>123</v>
      </c>
      <c r="C104" s="21" t="s">
        <v>107</v>
      </c>
      <c r="D104" s="43"/>
      <c r="E104" s="33"/>
    </row>
    <row r="105" spans="1:6" ht="16.5" customHeight="1" x14ac:dyDescent="0.25">
      <c r="A105" s="45"/>
      <c r="B105" s="36"/>
      <c r="C105" s="36"/>
      <c r="D105" s="37"/>
      <c r="E105" s="37"/>
    </row>
    <row r="106" spans="1:6" ht="16.5" customHeight="1" x14ac:dyDescent="0.25">
      <c r="A106" s="61" t="s">
        <v>136</v>
      </c>
      <c r="B106" s="62"/>
      <c r="C106" s="62"/>
      <c r="D106" s="62"/>
      <c r="E106" s="62"/>
      <c r="F106" s="62"/>
    </row>
    <row r="107" spans="1:6" ht="16.5" customHeight="1" x14ac:dyDescent="0.25">
      <c r="A107" s="45"/>
      <c r="B107" s="36"/>
      <c r="C107" s="36"/>
      <c r="D107" s="37"/>
      <c r="E107" s="37"/>
    </row>
    <row r="108" spans="1:6" ht="16.5" customHeight="1" x14ac:dyDescent="0.25">
      <c r="A108" s="61" t="s">
        <v>135</v>
      </c>
      <c r="B108" s="62"/>
      <c r="C108" s="62"/>
      <c r="D108" s="62"/>
      <c r="E108" s="62"/>
      <c r="F108" s="62"/>
    </row>
    <row r="109" spans="1:6" ht="16.5" customHeight="1" x14ac:dyDescent="0.25">
      <c r="A109" s="45"/>
      <c r="B109" s="36"/>
      <c r="C109" s="36"/>
      <c r="D109" s="37"/>
      <c r="E109" s="37"/>
    </row>
    <row r="110" spans="1:6" ht="16.5" customHeight="1" x14ac:dyDescent="0.25">
      <c r="A110" s="45"/>
      <c r="B110" s="36"/>
      <c r="C110" s="36"/>
      <c r="D110" s="37"/>
      <c r="E110" s="37"/>
    </row>
    <row r="111" spans="1:6" ht="16.5" customHeight="1" x14ac:dyDescent="0.25">
      <c r="A111" s="45"/>
      <c r="B111" s="36"/>
      <c r="C111" s="36"/>
      <c r="D111" s="37"/>
      <c r="E111" s="37"/>
    </row>
    <row r="112" spans="1:6" ht="16.5" customHeight="1" x14ac:dyDescent="0.25">
      <c r="A112" s="45"/>
      <c r="B112" s="36"/>
      <c r="C112" s="36"/>
      <c r="D112" s="37"/>
      <c r="E112" s="37"/>
    </row>
    <row r="113" spans="1:5" ht="16.5" customHeight="1" x14ac:dyDescent="0.25">
      <c r="A113" s="45"/>
      <c r="B113" s="36"/>
      <c r="C113" s="36"/>
      <c r="D113" s="37"/>
      <c r="E113" s="37"/>
    </row>
    <row r="114" spans="1:5" ht="16.5" customHeight="1" x14ac:dyDescent="0.25">
      <c r="A114" s="45"/>
      <c r="B114" s="36"/>
      <c r="C114" s="36"/>
      <c r="D114" s="37"/>
      <c r="E114" s="37"/>
    </row>
    <row r="115" spans="1:5" ht="16.5" customHeight="1" x14ac:dyDescent="0.25">
      <c r="A115" s="45"/>
      <c r="B115" s="36"/>
      <c r="C115" s="36"/>
      <c r="D115" s="37"/>
      <c r="E115" s="37"/>
    </row>
    <row r="116" spans="1:5" ht="16.5" customHeight="1" x14ac:dyDescent="0.25">
      <c r="A116" s="45"/>
      <c r="B116" s="36"/>
      <c r="C116" s="36"/>
      <c r="D116" s="37"/>
      <c r="E116" s="37"/>
    </row>
    <row r="117" spans="1:5" ht="16.5" customHeight="1" x14ac:dyDescent="0.25">
      <c r="A117" s="45"/>
      <c r="B117" s="36"/>
      <c r="C117" s="36"/>
      <c r="D117" s="37"/>
      <c r="E117" s="37"/>
    </row>
    <row r="118" spans="1:5" ht="16.5" customHeight="1" x14ac:dyDescent="0.25">
      <c r="A118" s="45"/>
      <c r="B118" s="36"/>
      <c r="C118" s="36"/>
      <c r="D118" s="37"/>
      <c r="E118" s="37"/>
    </row>
    <row r="119" spans="1:5" ht="16.5" customHeight="1" x14ac:dyDescent="0.25">
      <c r="A119" s="45"/>
      <c r="B119" s="36"/>
      <c r="C119" s="36"/>
      <c r="D119" s="37"/>
      <c r="E119" s="37"/>
    </row>
    <row r="120" spans="1:5" ht="16.5" customHeight="1" x14ac:dyDescent="0.25">
      <c r="A120" s="45"/>
      <c r="B120" s="36"/>
      <c r="C120" s="36"/>
      <c r="D120" s="37"/>
      <c r="E120" s="37"/>
    </row>
    <row r="121" spans="1:5" ht="16.5" customHeight="1" x14ac:dyDescent="0.25">
      <c r="A121" s="45"/>
      <c r="B121" s="36"/>
      <c r="C121" s="36"/>
      <c r="D121" s="37"/>
      <c r="E121" s="37"/>
    </row>
    <row r="122" spans="1:5" ht="16.5" customHeight="1" x14ac:dyDescent="0.25">
      <c r="A122" s="45"/>
      <c r="B122" s="36"/>
      <c r="C122" s="36"/>
      <c r="D122" s="37"/>
      <c r="E122" s="37"/>
    </row>
    <row r="123" spans="1:5" ht="16.5" customHeight="1" x14ac:dyDescent="0.25">
      <c r="A123" s="45"/>
      <c r="B123" s="36"/>
      <c r="C123" s="36"/>
      <c r="D123" s="37"/>
      <c r="E123" s="37"/>
    </row>
    <row r="124" spans="1:5" ht="16.5" customHeight="1" x14ac:dyDescent="0.25">
      <c r="A124" s="45"/>
      <c r="B124" s="36"/>
      <c r="C124" s="36"/>
      <c r="D124" s="37"/>
      <c r="E124" s="37"/>
    </row>
    <row r="125" spans="1:5" ht="16.5" customHeight="1" x14ac:dyDescent="0.25">
      <c r="A125" s="45"/>
      <c r="B125" s="36"/>
      <c r="C125" s="36"/>
      <c r="D125" s="37"/>
      <c r="E125" s="37"/>
    </row>
    <row r="126" spans="1:5" ht="16.5" customHeight="1" x14ac:dyDescent="0.25">
      <c r="A126" s="45"/>
      <c r="B126" s="36"/>
      <c r="C126" s="36"/>
      <c r="D126" s="37"/>
      <c r="E126" s="37"/>
    </row>
    <row r="127" spans="1:5" ht="16.5" customHeight="1" x14ac:dyDescent="0.25">
      <c r="A127" s="45"/>
      <c r="B127" s="36"/>
      <c r="C127" s="36"/>
      <c r="D127" s="37"/>
      <c r="E127" s="37"/>
    </row>
    <row r="128" spans="1:5" ht="16.5" customHeight="1" x14ac:dyDescent="0.25">
      <c r="A128" s="45"/>
      <c r="B128" s="36"/>
      <c r="C128" s="36"/>
      <c r="D128" s="37"/>
      <c r="E128" s="37"/>
    </row>
    <row r="129" spans="1:5" ht="16.5" customHeight="1" x14ac:dyDescent="0.25">
      <c r="A129" s="45"/>
      <c r="B129" s="36"/>
      <c r="C129" s="36"/>
      <c r="D129" s="37"/>
      <c r="E129" s="37"/>
    </row>
    <row r="130" spans="1:5" ht="16.5" customHeight="1" x14ac:dyDescent="0.25">
      <c r="A130" s="45"/>
      <c r="B130" s="36"/>
      <c r="C130" s="36"/>
      <c r="D130" s="37"/>
      <c r="E130" s="37"/>
    </row>
    <row r="131" spans="1:5" ht="16.5" customHeight="1" x14ac:dyDescent="0.25">
      <c r="A131" s="45"/>
      <c r="B131" s="36"/>
      <c r="C131" s="36"/>
      <c r="D131" s="37"/>
      <c r="E131" s="37"/>
    </row>
    <row r="132" spans="1:5" ht="16.5" customHeight="1" x14ac:dyDescent="0.25">
      <c r="A132" s="45"/>
      <c r="B132" s="36"/>
      <c r="C132" s="36"/>
      <c r="D132" s="37"/>
      <c r="E132" s="37"/>
    </row>
    <row r="133" spans="1:5" ht="16.5" customHeight="1" x14ac:dyDescent="0.25">
      <c r="A133" s="45"/>
      <c r="B133" s="36"/>
      <c r="C133" s="36"/>
      <c r="D133" s="37"/>
      <c r="E133" s="37"/>
    </row>
    <row r="134" spans="1:5" ht="9.75" customHeight="1" x14ac:dyDescent="0.25"/>
    <row r="135" spans="1:5" x14ac:dyDescent="0.25">
      <c r="E135" s="38"/>
    </row>
  </sheetData>
  <mergeCells count="78">
    <mergeCell ref="B13:C13"/>
    <mergeCell ref="A1:F1"/>
    <mergeCell ref="A3:E3"/>
    <mergeCell ref="B4:C4"/>
    <mergeCell ref="B5:C5"/>
    <mergeCell ref="B6:C6"/>
    <mergeCell ref="A7:E7"/>
    <mergeCell ref="B8:C8"/>
    <mergeCell ref="B9:C9"/>
    <mergeCell ref="B10:C10"/>
    <mergeCell ref="B11:C11"/>
    <mergeCell ref="B12:C12"/>
    <mergeCell ref="B2:C2"/>
    <mergeCell ref="A25:C25"/>
    <mergeCell ref="D25:E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E24"/>
    <mergeCell ref="A37:E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A36:C36"/>
    <mergeCell ref="B39:E39"/>
    <mergeCell ref="C40:C45"/>
    <mergeCell ref="D40:D45"/>
    <mergeCell ref="E40:E47"/>
    <mergeCell ref="C46:C47"/>
    <mergeCell ref="D46:D47"/>
    <mergeCell ref="C62:C64"/>
    <mergeCell ref="D62:D66"/>
    <mergeCell ref="E62:E66"/>
    <mergeCell ref="B48:E48"/>
    <mergeCell ref="D49:D51"/>
    <mergeCell ref="E49:E51"/>
    <mergeCell ref="B52:E52"/>
    <mergeCell ref="E53:E55"/>
    <mergeCell ref="B56:E56"/>
    <mergeCell ref="C57:C58"/>
    <mergeCell ref="D57:D58"/>
    <mergeCell ref="E57:E58"/>
    <mergeCell ref="B59:E59"/>
    <mergeCell ref="B61:E61"/>
    <mergeCell ref="D82:D83"/>
    <mergeCell ref="E82:E83"/>
    <mergeCell ref="B67:E67"/>
    <mergeCell ref="B68:E68"/>
    <mergeCell ref="D69:D70"/>
    <mergeCell ref="E69:E70"/>
    <mergeCell ref="B71:E71"/>
    <mergeCell ref="D72:D80"/>
    <mergeCell ref="E72:E80"/>
    <mergeCell ref="B81:E81"/>
    <mergeCell ref="A96:E96"/>
    <mergeCell ref="A101:E101"/>
    <mergeCell ref="A106:F106"/>
    <mergeCell ref="A108:F108"/>
    <mergeCell ref="B84:E84"/>
    <mergeCell ref="D85:E85"/>
    <mergeCell ref="D86:E86"/>
    <mergeCell ref="D87:E87"/>
    <mergeCell ref="D88:E88"/>
    <mergeCell ref="A89:E89"/>
  </mergeCells>
  <pageMargins left="0.7" right="0.7" top="0.75" bottom="0.75" header="0.3" footer="0.3"/>
  <pageSetup paperSize="9" scale="79" orientation="portrait" r:id="rId1"/>
  <rowBreaks count="1" manualBreakCount="1">
    <brk id="106" max="4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32</vt:i4>
      </vt:variant>
      <vt:variant>
        <vt:lpstr>Именованные диапазоны</vt:lpstr>
      </vt:variant>
      <vt:variant>
        <vt:i4>32</vt:i4>
      </vt:variant>
    </vt:vector>
  </HeadingPairs>
  <TitlesOfParts>
    <vt:vector size="64" baseType="lpstr">
      <vt:lpstr>Победы 64</vt:lpstr>
      <vt:lpstr>Калинина 6</vt:lpstr>
      <vt:lpstr>Калинина 4</vt:lpstr>
      <vt:lpstr>Калинина 2</vt:lpstr>
      <vt:lpstr>Калинина 1</vt:lpstr>
      <vt:lpstr>Ленина 3</vt:lpstr>
      <vt:lpstr>Ленина 3а</vt:lpstr>
      <vt:lpstr>Ленина 5</vt:lpstr>
      <vt:lpstr>Ленина 7</vt:lpstr>
      <vt:lpstr>Ленина 9</vt:lpstr>
      <vt:lpstr>Ленина 11</vt:lpstr>
      <vt:lpstr>Ленина 14</vt:lpstr>
      <vt:lpstr>Ленина 16</vt:lpstr>
      <vt:lpstr>Ленина 18</vt:lpstr>
      <vt:lpstr>Ленина 20</vt:lpstr>
      <vt:lpstr>Ленина 23</vt:lpstr>
      <vt:lpstr>Ленина 25</vt:lpstr>
      <vt:lpstr>Ленина 27</vt:lpstr>
      <vt:lpstr>Лермонтова 60</vt:lpstr>
      <vt:lpstr>Лермонтова 62</vt:lpstr>
      <vt:lpstr>Лермонтова 58</vt:lpstr>
      <vt:lpstr>Лермонтова 56</vt:lpstr>
      <vt:lpstr>Лермонтова 54</vt:lpstr>
      <vt:lpstr>Лермонтова 64</vt:lpstr>
      <vt:lpstr>Шоферская 1</vt:lpstr>
      <vt:lpstr>Шоферская 7</vt:lpstr>
      <vt:lpstr>Шоферская 11</vt:lpstr>
      <vt:lpstr>Шоферская 13</vt:lpstr>
      <vt:lpstr>Энергетическая 2</vt:lpstr>
      <vt:lpstr>СЮлаева 14</vt:lpstr>
      <vt:lpstr>СЮлаева 12</vt:lpstr>
      <vt:lpstr>СЮлаева 8</vt:lpstr>
      <vt:lpstr>'Калинина 1'!Область_печати</vt:lpstr>
      <vt:lpstr>'Калинина 2'!Область_печати</vt:lpstr>
      <vt:lpstr>'Калинина 4'!Область_печати</vt:lpstr>
      <vt:lpstr>'Калинина 6'!Область_печати</vt:lpstr>
      <vt:lpstr>'Ленина 11'!Область_печати</vt:lpstr>
      <vt:lpstr>'Ленина 14'!Область_печати</vt:lpstr>
      <vt:lpstr>'Ленина 16'!Область_печати</vt:lpstr>
      <vt:lpstr>'Ленина 18'!Область_печати</vt:lpstr>
      <vt:lpstr>'Ленина 20'!Область_печати</vt:lpstr>
      <vt:lpstr>'Ленина 23'!Область_печати</vt:lpstr>
      <vt:lpstr>'Ленина 25'!Область_печати</vt:lpstr>
      <vt:lpstr>'Ленина 27'!Область_печати</vt:lpstr>
      <vt:lpstr>'Ленина 3'!Область_печати</vt:lpstr>
      <vt:lpstr>'Ленина 3а'!Область_печати</vt:lpstr>
      <vt:lpstr>'Ленина 5'!Область_печати</vt:lpstr>
      <vt:lpstr>'Ленина 7'!Область_печати</vt:lpstr>
      <vt:lpstr>'Ленина 9'!Область_печати</vt:lpstr>
      <vt:lpstr>'Лермонтова 54'!Область_печати</vt:lpstr>
      <vt:lpstr>'Лермонтова 56'!Область_печати</vt:lpstr>
      <vt:lpstr>'Лермонтова 58'!Область_печати</vt:lpstr>
      <vt:lpstr>'Лермонтова 60'!Область_печати</vt:lpstr>
      <vt:lpstr>'Лермонтова 62'!Область_печати</vt:lpstr>
      <vt:lpstr>'Лермонтова 64'!Область_печати</vt:lpstr>
      <vt:lpstr>'Победы 64'!Область_печати</vt:lpstr>
      <vt:lpstr>'СЮлаева 12'!Область_печати</vt:lpstr>
      <vt:lpstr>'СЮлаева 14'!Область_печати</vt:lpstr>
      <vt:lpstr>'СЮлаева 8'!Область_печати</vt:lpstr>
      <vt:lpstr>'Шоферская 1'!Область_печати</vt:lpstr>
      <vt:lpstr>'Шоферская 11'!Область_печати</vt:lpstr>
      <vt:lpstr>'Шоферская 13'!Область_печати</vt:lpstr>
      <vt:lpstr>'Шоферская 7'!Область_печати</vt:lpstr>
      <vt:lpstr>'Энергетическая 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2025-02-17T08:32:12Z</cp:lastPrinted>
  <dcterms:created xsi:type="dcterms:W3CDTF">2024-02-28T11:01:57Z</dcterms:created>
  <dcterms:modified xsi:type="dcterms:W3CDTF">2025-06-03T09:44:19Z</dcterms:modified>
</cp:coreProperties>
</file>