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61B6F5D4-0D80-4706-9D4F-A04F06F9821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Конъюнкт.ан." sheetId="4" r:id="rId1"/>
  </sheets>
  <externalReferences>
    <externalReference r:id="rId2"/>
  </externalReferences>
  <definedNames>
    <definedName name="Автомобиль">OFFSET(#REF!,1,0,COUNTA(#REF!)-1,1)</definedName>
    <definedName name="Грузоподъемность">OFFSET(#REF!,MATCH([1]Таблица!$F1,#REF!,0)-1,0,COUNTIF(#REF!,[1]Таблица!$F1),1)</definedName>
    <definedName name="КлассГрузов">OFFSET(#REF!,1,0,COUNTA(#REF!)-1,1)</definedName>
    <definedName name="Коэф.использ.">OFFSET(#REF!,MATCH([1]Таблица!$I1,#REF!,0)-1,1,COUNTIF(#REF!,[1]Таблица!$I1),1)</definedName>
    <definedName name="Норм.показатель">OFFSET(#REF!,MATCH([1]Таблица!$F1,#REF!,0)-1,1,COUNTIF(#REF!,[1]Таблица!$F1),1)</definedName>
    <definedName name="Показатели">#REF!</definedName>
    <definedName name="Стоимость">OFFSET(#REF!,MATCH([1]Таблица!$F1,#REF!,0)-1,5,COUNTIF(#REF!,[1]Таблица!$F1),1)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3" i="4" l="1"/>
  <c r="K13" i="4"/>
  <c r="K18" i="4"/>
  <c r="K17" i="4"/>
  <c r="K16" i="4"/>
  <c r="K15" i="4"/>
  <c r="K14" i="4"/>
  <c r="H18" i="4"/>
  <c r="H17" i="4"/>
  <c r="H16" i="4"/>
  <c r="H15" i="4"/>
  <c r="H14" i="4"/>
  <c r="H13" i="4"/>
  <c r="L16" i="4" l="1"/>
</calcChain>
</file>

<file path=xl/sharedStrings.xml><?xml version="1.0" encoding="utf-8"?>
<sst xmlns="http://schemas.openxmlformats.org/spreadsheetml/2006/main" count="73" uniqueCount="60">
  <si>
    <t>Ед. изм.</t>
  </si>
  <si>
    <t>Год</t>
  </si>
  <si>
    <t xml:space="preserve">Квартал </t>
  </si>
  <si>
    <t>Наименование производителя/поставщика</t>
  </si>
  <si>
    <t>КПП организации</t>
  </si>
  <si>
    <t>ИНН организации</t>
  </si>
  <si>
    <t>Населенный пункт расположения склада производителя/поставщика</t>
  </si>
  <si>
    <t>Статус организации производитель (1)/Поставщик (2)</t>
  </si>
  <si>
    <t>Тверь</t>
  </si>
  <si>
    <t>УТВЕРЖДАЮ:</t>
  </si>
  <si>
    <t>"____ " _______________20__ г.</t>
  </si>
  <si>
    <t>Капитальный ремонт…..</t>
  </si>
  <si>
    <t xml:space="preserve">              (ФИО, должность ответственного лица, подпись)</t>
  </si>
  <si>
    <t xml:space="preserve">Примечание. </t>
  </si>
  <si>
    <t>*</t>
  </si>
  <si>
    <t>Принятая цена формируется по минимальной цене среди поставщиков</t>
  </si>
  <si>
    <t>**</t>
  </si>
  <si>
    <t>Стоимость может включать в себя дополнительные затраты на усмотрение с заказчиком (транспортные расходы на основания транспортной калькуляции, заготовительно-складские затраты по норме  на основании ПОС)</t>
  </si>
  <si>
    <r>
      <t xml:space="preserve">Конъюнктурный анализ 
</t>
    </r>
    <r>
      <rPr>
        <sz val="14"/>
        <color indexed="8"/>
        <rFont val="Times New Roman"/>
        <family val="1"/>
        <charset val="204"/>
      </rPr>
      <t>по выбору поставщиков материалов и оборудования, отсутствующих сметно-нормативной базе 
ТСНБ-2001 Тверской области (эталон) с дополнениями и изменениями 2</t>
    </r>
  </si>
  <si>
    <t>Руководитель организации заказчика (ФИО, подпись печать)</t>
  </si>
  <si>
    <t>(наименование объекта/стройки)</t>
  </si>
  <si>
    <t>№ пп.</t>
  </si>
  <si>
    <t>Текущая отпускная цена за ед. изм. в обосновывающем документе с НДС. в руб.</t>
  </si>
  <si>
    <t>Текущая отпускная цена за ед. изм. без НДС. в руб. в соответствии с графой 5</t>
  </si>
  <si>
    <t>Гиперссылка на веб-сайт производителя/поставщика</t>
  </si>
  <si>
    <t>Сталь листовая оцинкованная, толщина 0,7 мм</t>
  </si>
  <si>
    <t>Лист оц. 0,7 (1,25х2,5)</t>
  </si>
  <si>
    <t>т</t>
  </si>
  <si>
    <t>ООО "Маркет Сталь "</t>
  </si>
  <si>
    <t>https://steelsrv.ru/</t>
  </si>
  <si>
    <t>Лист оцинкованный 0.7х1250х2500 мм</t>
  </si>
  <si>
    <t>ГК МеталлЭнергоХолдинг</t>
  </si>
  <si>
    <t>https://tver.metatorg.ru/shop/listovoj-prokat/list-otsinkovannyj-0-7h1250h2500-mm/</t>
  </si>
  <si>
    <t>Лист оц. 0,7 (1,25х2,50)</t>
  </si>
  <si>
    <t>ООО «Промсталь»</t>
  </si>
  <si>
    <t>695001001 </t>
  </si>
  <si>
    <t>https://metallsnab-tver.ru/catalog/list-otsinkovannyy/</t>
  </si>
  <si>
    <t>Сталь арматурная, горячекатаная, периодического профиля, класс А-III, диаметр 16-18 мм</t>
  </si>
  <si>
    <t>Арматура А3 размер 16 мм</t>
  </si>
  <si>
    <t>ООО "Металлоторг"</t>
  </si>
  <si>
    <t>http://www.metallotorg.ru/</t>
  </si>
  <si>
    <t>АРМАТУРА 16 А3 35ГС 11,7 М</t>
  </si>
  <si>
    <t>ООО "Тверьмет"</t>
  </si>
  <si>
    <t>https://tver-met.ru/armatura-stalnaya/armatura-a3/armatura_16_a3_35gs_11_7_m/</t>
  </si>
  <si>
    <t>Арматура А3 16 дл=11,7</t>
  </si>
  <si>
    <t>ООО ТК "Порт-Сталь"</t>
  </si>
  <si>
    <t>https://portstal.ru/catalog/armatura-riflenaya-a3/</t>
  </si>
  <si>
    <t>Код строительного ресурса</t>
  </si>
  <si>
    <t>Наименовние строительного ресурса, затрат</t>
  </si>
  <si>
    <t xml:space="preserve">Полное наименование строительного ресурса, затрат в обосновывающем документе </t>
  </si>
  <si>
    <t>Ед. изм. строительного ресурса, затрат в обосновывающем документе</t>
  </si>
  <si>
    <t>Сметная цена без НДС в руб. за ед. изм.*</t>
  </si>
  <si>
    <t>Стоимость перевозки без НДС в руб. за ед. изм.**</t>
  </si>
  <si>
    <t>ТЦ_08.3.05.05_69_6950029390_24.03.2021_02.</t>
  </si>
  <si>
    <t>ТЦ_08.4.03.03_69_6950213921_24.03.2021_02.</t>
  </si>
  <si>
    <t>%</t>
  </si>
  <si>
    <t>руб.</t>
  </si>
  <si>
    <t>Заготовительно-складские расходы</t>
  </si>
  <si>
    <t>Составил___________________________________________________</t>
  </si>
  <si>
    <t>Проверил___________________________________________________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</si>
</sst>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₽_-;\-* #,##0.00\ _₽_-;_-* &quot;-&quot;??\ _₽_-;_-@_-"/>
    <numFmt numFmtId="165" formatCode="#,##0.00\ _₽"/>
    <numFmt numFmtId="166" formatCode="#,##0.00_ ;\-#,##0.00\ 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Verdana"/>
      <family val="2"/>
      <charset val="204"/>
    </font>
    <font>
      <sz val="10"/>
      <name val="Tahoma"/>
      <family val="2"/>
      <charset val="204"/>
    </font>
    <font>
      <sz val="8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u/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8">
    <xf numFmtId="0" fontId="0" fillId="0" borderId="0"/>
    <xf numFmtId="0" fontId="5" fillId="0" borderId="0"/>
    <xf numFmtId="0" fontId="6" fillId="0" borderId="0" applyNumberFormat="0" applyFill="0" applyBorder="0" applyAlignment="0" applyProtection="0"/>
    <xf numFmtId="0" fontId="8" fillId="0" borderId="0">
      <alignment vertical="top"/>
      <protection locked="0"/>
    </xf>
    <xf numFmtId="0" fontId="9" fillId="0" borderId="1"/>
    <xf numFmtId="0" fontId="7" fillId="0" borderId="0"/>
    <xf numFmtId="0" fontId="5" fillId="0" borderId="0"/>
    <xf numFmtId="0" fontId="5" fillId="0" borderId="0"/>
    <xf numFmtId="0" fontId="7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7" fillId="0" borderId="0" applyFont="0" applyFill="0" applyBorder="0" applyAlignment="0" applyProtection="0"/>
  </cellStyleXfs>
  <cellXfs count="133">
    <xf numFmtId="0" fontId="0" fillId="0" borderId="0" xfId="0"/>
    <xf numFmtId="0" fontId="12" fillId="0" borderId="0" xfId="0" applyFont="1"/>
    <xf numFmtId="0" fontId="1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0" xfId="0" applyFont="1"/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left"/>
    </xf>
    <xf numFmtId="0" fontId="4" fillId="0" borderId="0" xfId="0" applyFont="1" applyFill="1" applyAlignment="1">
      <alignment horizontal="center" vertical="center" wrapText="1" shrinkToFit="1"/>
    </xf>
    <xf numFmtId="1" fontId="4" fillId="0" borderId="0" xfId="0" applyNumberFormat="1" applyFont="1" applyFill="1" applyAlignment="1">
      <alignment horizontal="center" vertical="center"/>
    </xf>
    <xf numFmtId="0" fontId="16" fillId="0" borderId="0" xfId="0" applyFont="1" applyAlignment="1">
      <alignment vertical="center" wrapText="1"/>
    </xf>
    <xf numFmtId="0" fontId="14" fillId="0" borderId="0" xfId="0" applyFont="1" applyAlignment="1">
      <alignment horizontal="left" vertical="top"/>
    </xf>
    <xf numFmtId="0" fontId="17" fillId="0" borderId="0" xfId="0" applyFont="1" applyAlignment="1">
      <alignment horizontal="right" vertical="top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left" vertical="top"/>
    </xf>
    <xf numFmtId="165" fontId="16" fillId="0" borderId="0" xfId="0" applyNumberFormat="1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165" fontId="16" fillId="0" borderId="0" xfId="0" applyNumberFormat="1" applyFont="1" applyAlignment="1">
      <alignment horizontal="center" vertical="top" wrapText="1"/>
    </xf>
    <xf numFmtId="166" fontId="25" fillId="0" borderId="21" xfId="0" applyNumberFormat="1" applyFont="1" applyBorder="1" applyAlignment="1">
      <alignment horizontal="center" vertical="center"/>
    </xf>
    <xf numFmtId="4" fontId="25" fillId="0" borderId="26" xfId="0" applyNumberFormat="1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 shrinkToFit="1"/>
    </xf>
    <xf numFmtId="0" fontId="20" fillId="0" borderId="0" xfId="0" applyFont="1"/>
    <xf numFmtId="0" fontId="21" fillId="0" borderId="0" xfId="0" applyFont="1" applyAlignment="1">
      <alignment wrapText="1"/>
    </xf>
    <xf numFmtId="165" fontId="20" fillId="0" borderId="0" xfId="0" applyNumberFormat="1" applyFont="1"/>
    <xf numFmtId="0" fontId="22" fillId="0" borderId="0" xfId="0" applyFont="1"/>
    <xf numFmtId="0" fontId="22" fillId="0" borderId="0" xfId="0" applyFont="1" applyAlignment="1">
      <alignment vertical="top" wrapText="1"/>
    </xf>
    <xf numFmtId="0" fontId="21" fillId="0" borderId="0" xfId="0" applyFont="1" applyAlignment="1">
      <alignment horizontal="right" wrapText="1"/>
    </xf>
    <xf numFmtId="0" fontId="20" fillId="0" borderId="0" xfId="0" applyFont="1" applyAlignment="1">
      <alignment vertical="top"/>
    </xf>
    <xf numFmtId="165" fontId="20" fillId="0" borderId="0" xfId="0" applyNumberFormat="1" applyFont="1" applyAlignment="1">
      <alignment vertical="top"/>
    </xf>
    <xf numFmtId="0" fontId="22" fillId="0" borderId="0" xfId="0" applyFont="1" applyFill="1"/>
    <xf numFmtId="164" fontId="22" fillId="0" borderId="0" xfId="0" applyNumberFormat="1" applyFont="1" applyAlignment="1">
      <alignment horizontal="left"/>
    </xf>
    <xf numFmtId="0" fontId="22" fillId="0" borderId="0" xfId="0" applyFont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1" fontId="22" fillId="0" borderId="0" xfId="0" applyNumberFormat="1" applyFont="1" applyFill="1" applyAlignment="1">
      <alignment horizontal="center" vertical="center"/>
    </xf>
    <xf numFmtId="0" fontId="22" fillId="0" borderId="0" xfId="0" applyFont="1" applyAlignment="1">
      <alignment horizontal="center"/>
    </xf>
    <xf numFmtId="0" fontId="22" fillId="0" borderId="0" xfId="0" applyFont="1" applyFill="1" applyAlignment="1">
      <alignment horizontal="center" vertical="center" wrapText="1" shrinkToFit="1"/>
    </xf>
    <xf numFmtId="0" fontId="25" fillId="0" borderId="10" xfId="0" applyFont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/>
    </xf>
    <xf numFmtId="1" fontId="25" fillId="0" borderId="9" xfId="0" applyNumberFormat="1" applyFont="1" applyFill="1" applyBorder="1" applyAlignment="1">
      <alignment horizontal="center" vertical="center"/>
    </xf>
    <xf numFmtId="0" fontId="26" fillId="0" borderId="9" xfId="2" applyFont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 shrinkToFit="1"/>
    </xf>
    <xf numFmtId="0" fontId="25" fillId="0" borderId="22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 wrapText="1" shrinkToFit="1"/>
    </xf>
    <xf numFmtId="0" fontId="25" fillId="0" borderId="5" xfId="0" applyFont="1" applyBorder="1" applyAlignment="1">
      <alignment horizontal="center" vertical="center"/>
    </xf>
    <xf numFmtId="4" fontId="25" fillId="0" borderId="25" xfId="0" applyNumberFormat="1" applyFont="1" applyBorder="1" applyAlignment="1">
      <alignment horizontal="center" vertical="center"/>
    </xf>
    <xf numFmtId="166" fontId="25" fillId="0" borderId="2" xfId="0" applyNumberFormat="1" applyFont="1" applyBorder="1" applyAlignment="1">
      <alignment horizontal="center" vertical="center"/>
    </xf>
    <xf numFmtId="0" fontId="25" fillId="0" borderId="27" xfId="0" applyFont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/>
    </xf>
    <xf numFmtId="1" fontId="25" fillId="0" borderId="1" xfId="0" applyNumberFormat="1" applyFont="1" applyFill="1" applyBorder="1" applyAlignment="1">
      <alignment horizontal="center" vertical="center"/>
    </xf>
    <xf numFmtId="0" fontId="26" fillId="0" borderId="1" xfId="2" applyFont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 shrinkToFit="1"/>
    </xf>
    <xf numFmtId="0" fontId="25" fillId="0" borderId="23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 wrapText="1" shrinkToFit="1"/>
    </xf>
    <xf numFmtId="0" fontId="25" fillId="0" borderId="13" xfId="0" applyFont="1" applyBorder="1" applyAlignment="1">
      <alignment horizontal="center" vertical="center"/>
    </xf>
    <xf numFmtId="4" fontId="25" fillId="0" borderId="13" xfId="0" applyNumberFormat="1" applyFont="1" applyBorder="1" applyAlignment="1">
      <alignment horizontal="center" vertical="center"/>
    </xf>
    <xf numFmtId="166" fontId="25" fillId="0" borderId="12" xfId="0" applyNumberFormat="1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center" vertical="center"/>
    </xf>
    <xf numFmtId="1" fontId="25" fillId="0" borderId="12" xfId="0" applyNumberFormat="1" applyFont="1" applyFill="1" applyBorder="1" applyAlignment="1">
      <alignment horizontal="center" vertical="center"/>
    </xf>
    <xf numFmtId="0" fontId="26" fillId="0" borderId="12" xfId="2" applyFont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 shrinkToFit="1"/>
    </xf>
    <xf numFmtId="0" fontId="25" fillId="0" borderId="24" xfId="0" applyFont="1" applyBorder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4" fillId="0" borderId="28" xfId="0" applyFont="1" applyBorder="1"/>
    <xf numFmtId="0" fontId="20" fillId="0" borderId="0" xfId="0" applyFont="1" applyAlignment="1">
      <alignment horizontal="left" vertical="top" wrapText="1"/>
    </xf>
    <xf numFmtId="0" fontId="21" fillId="0" borderId="0" xfId="0" applyFont="1" applyAlignment="1">
      <alignment horizontal="center" vertical="top" wrapText="1"/>
    </xf>
    <xf numFmtId="0" fontId="23" fillId="0" borderId="3" xfId="0" applyFont="1" applyFill="1" applyBorder="1" applyAlignment="1">
      <alignment horizontal="center" vertical="center"/>
    </xf>
    <xf numFmtId="164" fontId="11" fillId="0" borderId="12" xfId="0" applyNumberFormat="1" applyFont="1" applyBorder="1" applyAlignment="1">
      <alignment horizontal="center" vertical="center" textRotation="90" wrapText="1"/>
    </xf>
    <xf numFmtId="10" fontId="25" fillId="0" borderId="21" xfId="17" applyNumberFormat="1" applyFont="1" applyBorder="1" applyAlignment="1">
      <alignment horizontal="center" vertical="center"/>
    </xf>
    <xf numFmtId="10" fontId="25" fillId="0" borderId="2" xfId="17" applyNumberFormat="1" applyFont="1" applyBorder="1" applyAlignment="1">
      <alignment horizontal="center" vertical="center"/>
    </xf>
    <xf numFmtId="10" fontId="25" fillId="0" borderId="12" xfId="17" applyNumberFormat="1" applyFont="1" applyBorder="1" applyAlignment="1">
      <alignment horizontal="center" vertical="center"/>
    </xf>
    <xf numFmtId="0" fontId="21" fillId="0" borderId="0" xfId="0" applyFont="1" applyAlignment="1">
      <alignment horizontal="left" wrapText="1"/>
    </xf>
    <xf numFmtId="0" fontId="21" fillId="0" borderId="0" xfId="0" applyFont="1" applyAlignment="1">
      <alignment vertical="top" wrapText="1"/>
    </xf>
    <xf numFmtId="0" fontId="20" fillId="0" borderId="0" xfId="0" applyFont="1" applyAlignment="1">
      <alignment horizontal="right" vertical="center" wrapText="1"/>
    </xf>
    <xf numFmtId="0" fontId="20" fillId="0" borderId="0" xfId="0" applyFont="1" applyAlignment="1">
      <alignment horizontal="right" vertical="center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 wrapText="1"/>
    </xf>
    <xf numFmtId="0" fontId="21" fillId="0" borderId="0" xfId="0" applyFont="1" applyAlignment="1">
      <alignment horizontal="left" wrapText="1"/>
    </xf>
    <xf numFmtId="0" fontId="21" fillId="0" borderId="0" xfId="0" applyFont="1" applyAlignment="1">
      <alignment horizontal="center" vertical="top" wrapText="1"/>
    </xf>
    <xf numFmtId="0" fontId="11" fillId="0" borderId="9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 shrinkToFit="1"/>
    </xf>
    <xf numFmtId="0" fontId="11" fillId="0" borderId="12" xfId="0" applyFont="1" applyFill="1" applyBorder="1" applyAlignment="1">
      <alignment horizontal="center" vertical="center" wrapText="1" shrinkToFit="1"/>
    </xf>
    <xf numFmtId="0" fontId="11" fillId="0" borderId="22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textRotation="90" wrapText="1"/>
    </xf>
    <xf numFmtId="0" fontId="11" fillId="0" borderId="12" xfId="0" applyFont="1" applyBorder="1" applyAlignment="1">
      <alignment horizontal="center" vertical="center" textRotation="90" wrapText="1"/>
    </xf>
    <xf numFmtId="1" fontId="11" fillId="0" borderId="9" xfId="0" applyNumberFormat="1" applyFont="1" applyFill="1" applyBorder="1" applyAlignment="1">
      <alignment horizontal="center" vertical="center" wrapText="1"/>
    </xf>
    <xf numFmtId="1" fontId="11" fillId="0" borderId="12" xfId="0" applyNumberFormat="1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textRotation="90" wrapText="1"/>
    </xf>
    <xf numFmtId="164" fontId="11" fillId="0" borderId="12" xfId="0" applyNumberFormat="1" applyFont="1" applyBorder="1" applyAlignment="1">
      <alignment horizontal="center" vertical="center" textRotation="90" wrapText="1"/>
    </xf>
    <xf numFmtId="0" fontId="11" fillId="0" borderId="9" xfId="0" applyFont="1" applyFill="1" applyBorder="1" applyAlignment="1">
      <alignment horizontal="center" vertical="center" textRotation="90" wrapText="1"/>
    </xf>
    <xf numFmtId="0" fontId="11" fillId="0" borderId="12" xfId="0" applyFont="1" applyFill="1" applyBorder="1" applyAlignment="1">
      <alignment horizontal="center" vertical="center" textRotation="90" wrapText="1"/>
    </xf>
    <xf numFmtId="4" fontId="11" fillId="0" borderId="9" xfId="0" applyNumberFormat="1" applyFont="1" applyBorder="1" applyAlignment="1">
      <alignment horizontal="center" vertical="center" textRotation="90" wrapText="1"/>
    </xf>
    <xf numFmtId="4" fontId="11" fillId="0" borderId="12" xfId="0" applyNumberFormat="1" applyFont="1" applyBorder="1" applyAlignment="1">
      <alignment horizontal="center" vertical="center" textRotation="90" wrapText="1"/>
    </xf>
    <xf numFmtId="0" fontId="24" fillId="0" borderId="9" xfId="0" applyFont="1" applyFill="1" applyBorder="1" applyAlignment="1">
      <alignment horizontal="center" vertical="center" textRotation="90" wrapText="1"/>
    </xf>
    <xf numFmtId="0" fontId="24" fillId="0" borderId="12" xfId="0" applyFont="1" applyFill="1" applyBorder="1" applyAlignment="1">
      <alignment horizontal="center" vertical="center" textRotation="90" wrapText="1"/>
    </xf>
    <xf numFmtId="0" fontId="14" fillId="0" borderId="0" xfId="0" applyFont="1" applyBorder="1" applyAlignment="1">
      <alignment horizontal="center" vertical="top"/>
    </xf>
    <xf numFmtId="0" fontId="18" fillId="0" borderId="0" xfId="0" applyFont="1" applyBorder="1" applyAlignment="1">
      <alignment horizontal="left" vertical="top"/>
    </xf>
    <xf numFmtId="0" fontId="17" fillId="0" borderId="0" xfId="0" applyFont="1" applyAlignment="1">
      <alignment horizontal="right"/>
    </xf>
    <xf numFmtId="0" fontId="14" fillId="0" borderId="0" xfId="0" applyFont="1" applyAlignment="1">
      <alignment horizontal="right" vertical="center"/>
    </xf>
    <xf numFmtId="0" fontId="25" fillId="0" borderId="8" xfId="0" applyFont="1" applyFill="1" applyBorder="1" applyAlignment="1">
      <alignment horizontal="center" vertical="center" wrapText="1"/>
    </xf>
    <xf numFmtId="0" fontId="25" fillId="0" borderId="14" xfId="0" quotePrefix="1" applyFont="1" applyFill="1" applyBorder="1" applyAlignment="1">
      <alignment horizontal="center" vertical="center" wrapText="1"/>
    </xf>
    <xf numFmtId="0" fontId="25" fillId="0" borderId="15" xfId="0" quotePrefix="1" applyFont="1" applyFill="1" applyBorder="1" applyAlignment="1">
      <alignment horizontal="center" vertical="center" wrapText="1"/>
    </xf>
    <xf numFmtId="0" fontId="25" fillId="0" borderId="4" xfId="0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25" fillId="0" borderId="4" xfId="0" quotePrefix="1" applyFont="1" applyFill="1" applyBorder="1" applyAlignment="1">
      <alignment horizontal="center" vertical="center" wrapText="1" shrinkToFit="1"/>
    </xf>
    <xf numFmtId="0" fontId="25" fillId="0" borderId="3" xfId="0" quotePrefix="1" applyFont="1" applyFill="1" applyBorder="1" applyAlignment="1">
      <alignment horizontal="center" vertical="center" wrapText="1" shrinkToFit="1"/>
    </xf>
    <xf numFmtId="0" fontId="25" fillId="0" borderId="11" xfId="0" quotePrefix="1" applyFont="1" applyFill="1" applyBorder="1" applyAlignment="1">
      <alignment horizontal="center" vertical="center" wrapText="1" shrinkToFit="1"/>
    </xf>
    <xf numFmtId="4" fontId="25" fillId="0" borderId="4" xfId="0" applyNumberFormat="1" applyFont="1" applyBorder="1" applyAlignment="1">
      <alignment horizontal="center" vertical="center" wrapText="1" shrinkToFit="1"/>
    </xf>
    <xf numFmtId="4" fontId="25" fillId="0" borderId="3" xfId="0" applyNumberFormat="1" applyFont="1" applyBorder="1" applyAlignment="1">
      <alignment horizontal="center" vertical="center" wrapText="1" shrinkToFit="1"/>
    </xf>
    <xf numFmtId="4" fontId="25" fillId="0" borderId="11" xfId="0" applyNumberFormat="1" applyFont="1" applyBorder="1" applyAlignment="1">
      <alignment horizontal="center" vertical="center" wrapText="1" shrinkToFit="1"/>
    </xf>
    <xf numFmtId="4" fontId="25" fillId="0" borderId="4" xfId="0" applyNumberFormat="1" applyFont="1" applyBorder="1" applyAlignment="1">
      <alignment horizontal="center" vertical="center"/>
    </xf>
    <xf numFmtId="4" fontId="25" fillId="0" borderId="3" xfId="0" applyNumberFormat="1" applyFont="1" applyBorder="1" applyAlignment="1">
      <alignment horizontal="center" vertical="center"/>
    </xf>
    <xf numFmtId="4" fontId="25" fillId="0" borderId="11" xfId="0" applyNumberFormat="1" applyFont="1" applyBorder="1" applyAlignment="1">
      <alignment horizontal="center" vertical="center"/>
    </xf>
    <xf numFmtId="0" fontId="11" fillId="0" borderId="29" xfId="0" applyFont="1" applyFill="1" applyBorder="1" applyAlignment="1">
      <alignment horizontal="center" vertical="center"/>
    </xf>
    <xf numFmtId="0" fontId="11" fillId="0" borderId="3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7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top" wrapText="1"/>
    </xf>
    <xf numFmtId="0" fontId="25" fillId="0" borderId="16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4" fontId="25" fillId="0" borderId="18" xfId="0" applyNumberFormat="1" applyFont="1" applyBorder="1" applyAlignment="1">
      <alignment horizontal="center" vertical="center"/>
    </xf>
    <xf numFmtId="4" fontId="25" fillId="0" borderId="7" xfId="0" applyNumberFormat="1" applyFont="1" applyBorder="1" applyAlignment="1">
      <alignment horizontal="center" vertical="center"/>
    </xf>
    <xf numFmtId="4" fontId="25" fillId="0" borderId="19" xfId="0" applyNumberFormat="1" applyFont="1" applyBorder="1" applyAlignment="1">
      <alignment horizontal="center" vertical="center"/>
    </xf>
  </cellXfs>
  <cellStyles count="18">
    <cellStyle name="Hyperlink" xfId="2" xr:uid="{00000000-0005-0000-0000-000000000000}"/>
    <cellStyle name="MaterialStyle" xfId="4" xr:uid="{00000000-0005-0000-0000-000001000000}"/>
    <cellStyle name="Обычный" xfId="0" builtinId="0"/>
    <cellStyle name="Обычный 2" xfId="5" xr:uid="{00000000-0005-0000-0000-000003000000}"/>
    <cellStyle name="Обычный 2 2" xfId="6" xr:uid="{00000000-0005-0000-0000-000004000000}"/>
    <cellStyle name="Обычный 3" xfId="7" xr:uid="{00000000-0005-0000-0000-000005000000}"/>
    <cellStyle name="Обычный 4" xfId="8" xr:uid="{00000000-0005-0000-0000-000006000000}"/>
    <cellStyle name="Обычный 5" xfId="9" xr:uid="{00000000-0005-0000-0000-000007000000}"/>
    <cellStyle name="Обычный 5 2" xfId="11" xr:uid="{F0C6BFD5-7890-4CFE-9085-3476C2B534DE}"/>
    <cellStyle name="Обычный 5 2 2" xfId="15" xr:uid="{0E13AAD7-5017-4867-98A8-42018A1182A2}"/>
    <cellStyle name="Обычный 5 3" xfId="13" xr:uid="{3AFE5C8B-7E1E-48A5-BCB8-1B8EFE667FBD}"/>
    <cellStyle name="Обычный 6" xfId="10" xr:uid="{00000000-0005-0000-0000-000008000000}"/>
    <cellStyle name="Обычный 6 2" xfId="12" xr:uid="{BD92FBDF-A971-4755-9DF4-5AEA432BE904}"/>
    <cellStyle name="Обычный 6 2 2" xfId="16" xr:uid="{F36F4B12-E7CC-4AEB-A92B-DED0EA91DAE2}"/>
    <cellStyle name="Обычный 6 3" xfId="14" xr:uid="{3DA82036-BA42-4C4C-8898-EE3367F53FFD}"/>
    <cellStyle name="Обычный 7" xfId="1" xr:uid="{00000000-0005-0000-0000-000009000000}"/>
    <cellStyle name="Обычный 8" xfId="3" xr:uid="{00000000-0005-0000-0000-00000A000000}"/>
    <cellStyle name="Процентный" xfId="17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56;&#1058;&#1052;%202020%20&#1056;&#1040;&#1057;&#1063;&#1045;&#1058;%20&#1058;&#1056;&#1040;&#1053;&#1057;&#1055;&#1054;&#1056;&#1058;&#104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тр.1_2"/>
      <sheetName val="Лист2"/>
      <sheetName val="Показатели"/>
      <sheetName val="Таблица"/>
    </sheetNames>
    <sheetDataSet>
      <sheetData sheetId="0" refreshError="1"/>
      <sheetData sheetId="1" refreshError="1"/>
      <sheetData sheetId="2">
        <row r="1">
          <cell r="A1" t="str">
            <v>Наименование автотранспортного средства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ortstal.ru/catalog/armatura-riflenaya-a3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tver-met.ru/armatura-stalnaya/armatura-a3/armatura_16_a3_35gs_11_7_m/" TargetMode="External"/><Relationship Id="rId1" Type="http://schemas.openxmlformats.org/officeDocument/2006/relationships/hyperlink" Target="http://www.metallotorg.ru/" TargetMode="External"/><Relationship Id="rId6" Type="http://schemas.openxmlformats.org/officeDocument/2006/relationships/hyperlink" Target="https://metallsnab-tver.ru/catalog/list-otsinkovannyy/" TargetMode="External"/><Relationship Id="rId5" Type="http://schemas.openxmlformats.org/officeDocument/2006/relationships/hyperlink" Target="https://tver.metatorg.ru/shop/listovoj-prokat/list-otsinkovannyj-0-7h1250h2500-mm/" TargetMode="External"/><Relationship Id="rId4" Type="http://schemas.openxmlformats.org/officeDocument/2006/relationships/hyperlink" Target="https://steelsrv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30"/>
  <sheetViews>
    <sheetView tabSelected="1" zoomScale="50" zoomScaleNormal="50" workbookViewId="0">
      <pane ySplit="1" topLeftCell="A11" activePane="bottomLeft" state="frozen"/>
      <selection activeCell="A10" sqref="A10"/>
      <selection pane="bottomLeft" activeCell="P10" sqref="P10:P11"/>
    </sheetView>
  </sheetViews>
  <sheetFormatPr defaultColWidth="8.88671875" defaultRowHeight="13.8" x14ac:dyDescent="0.25"/>
  <cols>
    <col min="1" max="1" width="6.6640625" style="5" customWidth="1"/>
    <col min="2" max="2" width="45.33203125" style="5" customWidth="1"/>
    <col min="3" max="3" width="31.109375" style="4" customWidth="1"/>
    <col min="4" max="4" width="22.5546875" style="5" customWidth="1"/>
    <col min="5" max="5" width="7.44140625" style="8" customWidth="1"/>
    <col min="6" max="6" width="9.88671875" style="8" bestFit="1" customWidth="1"/>
    <col min="7" max="7" width="12.77734375" style="8" bestFit="1" customWidth="1"/>
    <col min="8" max="9" width="12.44140625" style="6" customWidth="1"/>
    <col min="10" max="10" width="8.44140625" style="6" customWidth="1"/>
    <col min="11" max="11" width="11.77734375" style="6" customWidth="1"/>
    <col min="12" max="12" width="12" style="6" customWidth="1"/>
    <col min="13" max="13" width="13.21875" style="3" bestFit="1" customWidth="1"/>
    <col min="14" max="14" width="7.44140625" style="4" customWidth="1"/>
    <col min="15" max="15" width="16.77734375" style="10" customWidth="1"/>
    <col min="16" max="16" width="46.5546875" style="7" bestFit="1" customWidth="1"/>
    <col min="17" max="17" width="19.77734375" style="9" bestFit="1" customWidth="1"/>
    <col min="18" max="18" width="27.88671875" style="3" customWidth="1"/>
    <col min="19" max="19" width="27.109375" style="6" customWidth="1"/>
    <col min="20" max="20" width="16.21875" style="6" bestFit="1" customWidth="1"/>
    <col min="21" max="21" width="16.77734375" style="6" bestFit="1" customWidth="1"/>
    <col min="22" max="16384" width="8.88671875" style="6"/>
  </cols>
  <sheetData>
    <row r="1" spans="1:21" s="1" customFormat="1" ht="36" customHeight="1" x14ac:dyDescent="0.3">
      <c r="A1" s="11"/>
      <c r="B1" s="11"/>
      <c r="C1" s="11"/>
      <c r="D1" s="12"/>
      <c r="E1" s="13"/>
      <c r="F1" s="13"/>
      <c r="G1" s="13"/>
      <c r="H1" s="11"/>
      <c r="I1" s="11"/>
      <c r="J1" s="11"/>
      <c r="K1" s="11"/>
      <c r="L1" s="11"/>
      <c r="M1" s="11"/>
      <c r="N1" s="101"/>
      <c r="O1" s="101"/>
      <c r="R1" s="64"/>
      <c r="S1" s="64"/>
      <c r="T1" s="104" t="s">
        <v>9</v>
      </c>
      <c r="U1" s="104"/>
    </row>
    <row r="2" spans="1:21" s="1" customFormat="1" ht="28.8" customHeight="1" x14ac:dyDescent="0.3">
      <c r="A2" s="14"/>
      <c r="B2" s="14"/>
      <c r="C2" s="14"/>
      <c r="D2" s="15"/>
      <c r="E2" s="13"/>
      <c r="F2" s="13"/>
      <c r="G2" s="13"/>
      <c r="H2" s="14"/>
      <c r="I2" s="14"/>
      <c r="J2" s="14"/>
      <c r="K2" s="14"/>
      <c r="L2" s="14"/>
      <c r="M2" s="14"/>
      <c r="N2" s="102"/>
      <c r="O2" s="102"/>
      <c r="R2" s="122" t="s">
        <v>19</v>
      </c>
      <c r="S2" s="122"/>
      <c r="T2" s="122"/>
      <c r="U2" s="122"/>
    </row>
    <row r="3" spans="1:21" s="1" customFormat="1" ht="30.6" customHeight="1" x14ac:dyDescent="0.35">
      <c r="A3" s="14"/>
      <c r="B3" s="14"/>
      <c r="C3" s="14"/>
      <c r="D3" s="15"/>
      <c r="E3" s="13"/>
      <c r="F3" s="13"/>
      <c r="G3" s="13"/>
      <c r="H3" s="14"/>
      <c r="I3" s="14"/>
      <c r="J3" s="14"/>
      <c r="K3" s="14"/>
      <c r="L3" s="14"/>
      <c r="M3" s="14"/>
      <c r="N3" s="103"/>
      <c r="O3" s="103"/>
      <c r="R3" s="64"/>
      <c r="S3" s="123" t="s">
        <v>10</v>
      </c>
      <c r="T3" s="123"/>
      <c r="U3" s="123"/>
    </row>
    <row r="4" spans="1:21" s="1" customFormat="1" ht="18" x14ac:dyDescent="0.3">
      <c r="A4" s="14"/>
      <c r="B4" s="14"/>
      <c r="C4" s="14"/>
      <c r="D4" s="15"/>
      <c r="E4" s="13"/>
      <c r="F4" s="13"/>
      <c r="G4" s="13"/>
      <c r="H4" s="14"/>
      <c r="I4" s="14"/>
      <c r="J4" s="14"/>
      <c r="K4" s="14"/>
      <c r="L4" s="14"/>
      <c r="M4" s="14"/>
      <c r="N4" s="15"/>
      <c r="O4" s="16"/>
      <c r="P4" s="16"/>
      <c r="Q4" s="14"/>
    </row>
    <row r="5" spans="1:21" s="1" customFormat="1" ht="33" customHeight="1" x14ac:dyDescent="0.3">
      <c r="A5" s="125" t="s">
        <v>11</v>
      </c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</row>
    <row r="6" spans="1:21" s="1" customFormat="1" ht="32.4" customHeight="1" x14ac:dyDescent="0.3">
      <c r="A6" s="126" t="s">
        <v>20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</row>
    <row r="7" spans="1:21" s="1" customFormat="1" ht="19.2" customHeight="1" x14ac:dyDescent="0.3">
      <c r="A7" s="14"/>
      <c r="B7" s="14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8"/>
      <c r="P7" s="18"/>
      <c r="Q7" s="17"/>
    </row>
    <row r="8" spans="1:21" s="1" customFormat="1" ht="55.2" customHeight="1" x14ac:dyDescent="0.3">
      <c r="A8" s="124" t="s">
        <v>18</v>
      </c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</row>
    <row r="9" spans="1:21" s="1" customFormat="1" ht="37.5" customHeight="1" thickBot="1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21" s="1" customFormat="1" ht="115.2" customHeight="1" x14ac:dyDescent="0.3">
      <c r="A10" s="120" t="s">
        <v>21</v>
      </c>
      <c r="B10" s="99" t="s">
        <v>47</v>
      </c>
      <c r="C10" s="99" t="s">
        <v>48</v>
      </c>
      <c r="D10" s="95" t="s">
        <v>49</v>
      </c>
      <c r="E10" s="95" t="s">
        <v>0</v>
      </c>
      <c r="F10" s="87" t="s">
        <v>50</v>
      </c>
      <c r="G10" s="97" t="s">
        <v>22</v>
      </c>
      <c r="H10" s="93" t="s">
        <v>23</v>
      </c>
      <c r="I10" s="87" t="s">
        <v>52</v>
      </c>
      <c r="J10" s="87" t="s">
        <v>57</v>
      </c>
      <c r="K10" s="87"/>
      <c r="L10" s="87" t="s">
        <v>51</v>
      </c>
      <c r="M10" s="87" t="s">
        <v>1</v>
      </c>
      <c r="N10" s="87" t="s">
        <v>2</v>
      </c>
      <c r="O10" s="81" t="s">
        <v>3</v>
      </c>
      <c r="P10" s="91" t="s">
        <v>4</v>
      </c>
      <c r="Q10" s="89" t="s">
        <v>5</v>
      </c>
      <c r="R10" s="81" t="s">
        <v>24</v>
      </c>
      <c r="S10" s="83" t="s">
        <v>6</v>
      </c>
      <c r="T10" s="85" t="s">
        <v>7</v>
      </c>
    </row>
    <row r="11" spans="1:21" ht="160.19999999999999" customHeight="1" thickBot="1" x14ac:dyDescent="0.3">
      <c r="A11" s="121"/>
      <c r="B11" s="100"/>
      <c r="C11" s="100"/>
      <c r="D11" s="96"/>
      <c r="E11" s="96"/>
      <c r="F11" s="88"/>
      <c r="G11" s="98"/>
      <c r="H11" s="94"/>
      <c r="I11" s="88"/>
      <c r="J11" s="69" t="s">
        <v>55</v>
      </c>
      <c r="K11" s="69" t="s">
        <v>56</v>
      </c>
      <c r="L11" s="88"/>
      <c r="M11" s="88"/>
      <c r="N11" s="88"/>
      <c r="O11" s="82"/>
      <c r="P11" s="92"/>
      <c r="Q11" s="90"/>
      <c r="R11" s="82"/>
      <c r="S11" s="84"/>
      <c r="T11" s="86"/>
    </row>
    <row r="12" spans="1:21" ht="28.8" customHeight="1" thickBot="1" x14ac:dyDescent="0.3">
      <c r="A12" s="68">
        <v>1</v>
      </c>
      <c r="B12" s="68">
        <v>2</v>
      </c>
      <c r="C12" s="68">
        <v>3</v>
      </c>
      <c r="D12" s="68">
        <v>4</v>
      </c>
      <c r="E12" s="68">
        <v>5</v>
      </c>
      <c r="F12" s="68">
        <v>6</v>
      </c>
      <c r="G12" s="68">
        <v>7</v>
      </c>
      <c r="H12" s="68">
        <v>8</v>
      </c>
      <c r="I12" s="68">
        <v>9</v>
      </c>
      <c r="J12" s="68">
        <v>10</v>
      </c>
      <c r="K12" s="68">
        <v>11</v>
      </c>
      <c r="L12" s="68">
        <v>12</v>
      </c>
      <c r="M12" s="68">
        <v>13</v>
      </c>
      <c r="N12" s="68">
        <v>14</v>
      </c>
      <c r="O12" s="68">
        <v>15</v>
      </c>
      <c r="P12" s="68">
        <v>16</v>
      </c>
      <c r="Q12" s="68">
        <v>17</v>
      </c>
      <c r="R12" s="68">
        <v>18</v>
      </c>
      <c r="S12" s="68">
        <v>19</v>
      </c>
      <c r="T12" s="68">
        <v>20</v>
      </c>
      <c r="U12" s="65"/>
    </row>
    <row r="13" spans="1:21" ht="65.400000000000006" customHeight="1" x14ac:dyDescent="0.25">
      <c r="A13" s="105">
        <v>1</v>
      </c>
      <c r="B13" s="108" t="s">
        <v>53</v>
      </c>
      <c r="C13" s="111" t="s">
        <v>25</v>
      </c>
      <c r="D13" s="22" t="s">
        <v>26</v>
      </c>
      <c r="E13" s="114" t="s">
        <v>27</v>
      </c>
      <c r="F13" s="21" t="s">
        <v>27</v>
      </c>
      <c r="G13" s="20">
        <v>116000</v>
      </c>
      <c r="H13" s="19">
        <f t="shared" ref="H13:H18" si="0">G13/1.2</f>
        <v>96666.67</v>
      </c>
      <c r="I13" s="117"/>
      <c r="J13" s="70">
        <v>7.4999999999999997E-3</v>
      </c>
      <c r="K13" s="19">
        <f>(H13+I13)*J13</f>
        <v>725</v>
      </c>
      <c r="L13" s="130">
        <f>(MIN(H13:H15)+I13)+MIN(K13:K15)</f>
        <v>97391.67</v>
      </c>
      <c r="M13" s="127">
        <v>2022</v>
      </c>
      <c r="N13" s="127">
        <v>2</v>
      </c>
      <c r="O13" s="38" t="s">
        <v>28</v>
      </c>
      <c r="P13" s="39">
        <v>695001001</v>
      </c>
      <c r="Q13" s="40">
        <v>6950029390</v>
      </c>
      <c r="R13" s="41" t="s">
        <v>29</v>
      </c>
      <c r="S13" s="42" t="s">
        <v>8</v>
      </c>
      <c r="T13" s="43">
        <v>2</v>
      </c>
    </row>
    <row r="14" spans="1:21" ht="65.400000000000006" customHeight="1" x14ac:dyDescent="0.25">
      <c r="A14" s="106"/>
      <c r="B14" s="109"/>
      <c r="C14" s="112"/>
      <c r="D14" s="44" t="s">
        <v>30</v>
      </c>
      <c r="E14" s="115"/>
      <c r="F14" s="45" t="s">
        <v>27</v>
      </c>
      <c r="G14" s="46">
        <v>130000</v>
      </c>
      <c r="H14" s="47">
        <f t="shared" si="0"/>
        <v>108333.33</v>
      </c>
      <c r="I14" s="118"/>
      <c r="J14" s="71">
        <v>7.4999999999999997E-3</v>
      </c>
      <c r="K14" s="47">
        <f t="shared" ref="K14:K18" si="1">(H14+I14)*J14</f>
        <v>812.5</v>
      </c>
      <c r="L14" s="131"/>
      <c r="M14" s="128"/>
      <c r="N14" s="128"/>
      <c r="O14" s="48" t="s">
        <v>31</v>
      </c>
      <c r="P14" s="49">
        <v>668501001</v>
      </c>
      <c r="Q14" s="50">
        <v>6686071268</v>
      </c>
      <c r="R14" s="51" t="s">
        <v>32</v>
      </c>
      <c r="S14" s="52" t="s">
        <v>8</v>
      </c>
      <c r="T14" s="53">
        <v>2</v>
      </c>
    </row>
    <row r="15" spans="1:21" ht="65.400000000000006" customHeight="1" thickBot="1" x14ac:dyDescent="0.3">
      <c r="A15" s="107"/>
      <c r="B15" s="110"/>
      <c r="C15" s="113"/>
      <c r="D15" s="54" t="s">
        <v>33</v>
      </c>
      <c r="E15" s="116"/>
      <c r="F15" s="55" t="s">
        <v>27</v>
      </c>
      <c r="G15" s="56">
        <v>120000</v>
      </c>
      <c r="H15" s="57">
        <f t="shared" si="0"/>
        <v>100000</v>
      </c>
      <c r="I15" s="119"/>
      <c r="J15" s="72">
        <v>7.4999999999999997E-3</v>
      </c>
      <c r="K15" s="57">
        <f t="shared" si="1"/>
        <v>750</v>
      </c>
      <c r="L15" s="132"/>
      <c r="M15" s="129"/>
      <c r="N15" s="129"/>
      <c r="O15" s="58" t="s">
        <v>34</v>
      </c>
      <c r="P15" s="59" t="s">
        <v>35</v>
      </c>
      <c r="Q15" s="60">
        <v>6950046565</v>
      </c>
      <c r="R15" s="61" t="s">
        <v>36</v>
      </c>
      <c r="S15" s="62" t="s">
        <v>8</v>
      </c>
      <c r="T15" s="63">
        <v>2</v>
      </c>
    </row>
    <row r="16" spans="1:21" ht="65.400000000000006" customHeight="1" x14ac:dyDescent="0.25">
      <c r="A16" s="105">
        <v>2</v>
      </c>
      <c r="B16" s="108" t="s">
        <v>54</v>
      </c>
      <c r="C16" s="111" t="s">
        <v>37</v>
      </c>
      <c r="D16" s="22" t="s">
        <v>38</v>
      </c>
      <c r="E16" s="114" t="s">
        <v>27</v>
      </c>
      <c r="F16" s="21" t="s">
        <v>27</v>
      </c>
      <c r="G16" s="20">
        <v>64200</v>
      </c>
      <c r="H16" s="19">
        <f t="shared" si="0"/>
        <v>53500</v>
      </c>
      <c r="I16" s="117"/>
      <c r="J16" s="70">
        <v>7.4999999999999997E-3</v>
      </c>
      <c r="K16" s="19">
        <f t="shared" si="1"/>
        <v>401.25</v>
      </c>
      <c r="L16" s="130">
        <f>MIN(H16:H18)+I16+MIN(K16:K18)</f>
        <v>53901.25</v>
      </c>
      <c r="M16" s="127">
        <v>2022</v>
      </c>
      <c r="N16" s="127">
        <v>2</v>
      </c>
      <c r="O16" s="38" t="s">
        <v>39</v>
      </c>
      <c r="P16" s="39">
        <v>695001001</v>
      </c>
      <c r="Q16" s="40">
        <v>6950213921</v>
      </c>
      <c r="R16" s="41" t="s">
        <v>40</v>
      </c>
      <c r="S16" s="42" t="s">
        <v>8</v>
      </c>
      <c r="T16" s="43">
        <v>2</v>
      </c>
    </row>
    <row r="17" spans="1:20" ht="65.400000000000006" customHeight="1" x14ac:dyDescent="0.25">
      <c r="A17" s="106"/>
      <c r="B17" s="109"/>
      <c r="C17" s="112"/>
      <c r="D17" s="44" t="s">
        <v>41</v>
      </c>
      <c r="E17" s="115"/>
      <c r="F17" s="45" t="s">
        <v>27</v>
      </c>
      <c r="G17" s="46">
        <v>68800</v>
      </c>
      <c r="H17" s="47">
        <f t="shared" si="0"/>
        <v>57333.33</v>
      </c>
      <c r="I17" s="118"/>
      <c r="J17" s="71">
        <v>7.4999999999999997E-3</v>
      </c>
      <c r="K17" s="47">
        <f t="shared" si="1"/>
        <v>430</v>
      </c>
      <c r="L17" s="131"/>
      <c r="M17" s="128"/>
      <c r="N17" s="128"/>
      <c r="O17" s="48" t="s">
        <v>42</v>
      </c>
      <c r="P17" s="49">
        <v>695001001</v>
      </c>
      <c r="Q17" s="50">
        <v>6950049301</v>
      </c>
      <c r="R17" s="51" t="s">
        <v>43</v>
      </c>
      <c r="S17" s="52" t="s">
        <v>8</v>
      </c>
      <c r="T17" s="53">
        <v>2</v>
      </c>
    </row>
    <row r="18" spans="1:20" ht="65.400000000000006" customHeight="1" thickBot="1" x14ac:dyDescent="0.3">
      <c r="A18" s="107"/>
      <c r="B18" s="110"/>
      <c r="C18" s="113"/>
      <c r="D18" s="54" t="s">
        <v>44</v>
      </c>
      <c r="E18" s="116"/>
      <c r="F18" s="55" t="s">
        <v>27</v>
      </c>
      <c r="G18" s="56">
        <v>67600</v>
      </c>
      <c r="H18" s="57">
        <f t="shared" si="0"/>
        <v>56333.33</v>
      </c>
      <c r="I18" s="119"/>
      <c r="J18" s="72">
        <v>7.4999999999999997E-3</v>
      </c>
      <c r="K18" s="57">
        <f t="shared" si="1"/>
        <v>422.5</v>
      </c>
      <c r="L18" s="132"/>
      <c r="M18" s="129"/>
      <c r="N18" s="129"/>
      <c r="O18" s="58" t="s">
        <v>45</v>
      </c>
      <c r="P18" s="59">
        <v>695001001</v>
      </c>
      <c r="Q18" s="60">
        <v>6950104471</v>
      </c>
      <c r="R18" s="61" t="s">
        <v>46</v>
      </c>
      <c r="S18" s="62" t="s">
        <v>8</v>
      </c>
      <c r="T18" s="63">
        <v>2</v>
      </c>
    </row>
    <row r="21" spans="1:20" ht="18" customHeight="1" x14ac:dyDescent="0.35">
      <c r="B21" s="79" t="s">
        <v>58</v>
      </c>
      <c r="C21" s="79"/>
      <c r="D21" s="73"/>
      <c r="E21" s="73"/>
      <c r="F21" s="73"/>
      <c r="G21" s="73"/>
      <c r="H21" s="73"/>
      <c r="I21" s="73"/>
      <c r="J21" s="73"/>
      <c r="K21" s="24"/>
      <c r="M21" s="6"/>
      <c r="N21" s="6"/>
      <c r="O21" s="24"/>
      <c r="P21" s="23"/>
      <c r="Q21" s="25"/>
      <c r="R21" s="25"/>
      <c r="S21" s="23"/>
      <c r="T21" s="26"/>
    </row>
    <row r="22" spans="1:20" ht="18" customHeight="1" x14ac:dyDescent="0.35">
      <c r="B22" s="80" t="s">
        <v>12</v>
      </c>
      <c r="C22" s="80"/>
      <c r="D22" s="67"/>
      <c r="E22" s="67"/>
      <c r="F22" s="67"/>
      <c r="G22" s="67"/>
      <c r="H22" s="67"/>
      <c r="I22" s="67"/>
      <c r="J22" s="67"/>
      <c r="K22" s="67"/>
      <c r="M22" s="6"/>
      <c r="N22" s="6"/>
      <c r="O22" s="27"/>
      <c r="P22" s="23"/>
      <c r="Q22" s="25"/>
      <c r="R22" s="25"/>
      <c r="S22" s="23"/>
      <c r="T22" s="26"/>
    </row>
    <row r="23" spans="1:20" ht="18" x14ac:dyDescent="0.35">
      <c r="B23" s="67"/>
      <c r="C23" s="67"/>
      <c r="D23" s="67"/>
      <c r="E23" s="67"/>
      <c r="F23" s="67"/>
      <c r="G23" s="67"/>
      <c r="H23" s="67"/>
      <c r="I23" s="67"/>
      <c r="J23" s="67"/>
      <c r="K23" s="67"/>
      <c r="M23" s="6"/>
      <c r="N23" s="6"/>
      <c r="O23" s="27"/>
      <c r="P23" s="23"/>
      <c r="Q23" s="25"/>
      <c r="R23" s="25"/>
      <c r="S23" s="23"/>
      <c r="T23" s="26"/>
    </row>
    <row r="24" spans="1:20" ht="18" customHeight="1" x14ac:dyDescent="0.35">
      <c r="B24" s="79" t="s">
        <v>59</v>
      </c>
      <c r="C24" s="79"/>
      <c r="D24" s="73"/>
      <c r="E24" s="73"/>
      <c r="F24" s="73"/>
      <c r="G24" s="73"/>
      <c r="H24" s="73"/>
      <c r="I24" s="73"/>
      <c r="J24" s="24"/>
      <c r="K24" s="24"/>
      <c r="M24" s="6"/>
      <c r="N24" s="6"/>
      <c r="O24" s="27"/>
      <c r="P24" s="23"/>
      <c r="Q24" s="25"/>
      <c r="R24" s="25"/>
      <c r="S24" s="23"/>
      <c r="T24" s="26"/>
    </row>
    <row r="25" spans="1:20" ht="18" customHeight="1" x14ac:dyDescent="0.35">
      <c r="B25" s="80" t="s">
        <v>12</v>
      </c>
      <c r="C25" s="80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24"/>
      <c r="P25" s="23"/>
      <c r="Q25" s="25"/>
      <c r="R25" s="25"/>
      <c r="S25" s="23"/>
      <c r="T25" s="26"/>
    </row>
    <row r="26" spans="1:20" ht="18" customHeight="1" x14ac:dyDescent="0.25">
      <c r="E26" s="6"/>
      <c r="F26" s="6"/>
      <c r="G26" s="6"/>
      <c r="M26" s="6"/>
      <c r="N26" s="6"/>
      <c r="O26" s="6"/>
      <c r="P26" s="6"/>
      <c r="Q26" s="6"/>
      <c r="R26" s="6"/>
    </row>
    <row r="27" spans="1:20" ht="18" x14ac:dyDescent="0.35">
      <c r="B27" s="79" t="s">
        <v>13</v>
      </c>
      <c r="C27" s="79"/>
      <c r="D27" s="28"/>
      <c r="E27" s="24"/>
      <c r="F27" s="24"/>
      <c r="G27" s="24"/>
      <c r="H27" s="24"/>
      <c r="I27" s="24"/>
      <c r="J27" s="24"/>
      <c r="K27" s="24"/>
      <c r="L27" s="24"/>
      <c r="M27" s="24"/>
      <c r="N27" s="23"/>
      <c r="O27" s="25"/>
      <c r="P27" s="25"/>
      <c r="Q27" s="23"/>
      <c r="R27" s="6"/>
    </row>
    <row r="28" spans="1:20" ht="42" customHeight="1" x14ac:dyDescent="0.25">
      <c r="B28" s="75" t="s">
        <v>14</v>
      </c>
      <c r="C28" s="77" t="s">
        <v>15</v>
      </c>
      <c r="D28" s="77"/>
      <c r="E28" s="77"/>
      <c r="F28" s="77"/>
      <c r="G28" s="77"/>
      <c r="H28" s="77"/>
      <c r="I28" s="77"/>
      <c r="J28" s="77"/>
      <c r="K28" s="29"/>
      <c r="L28" s="29"/>
      <c r="M28" s="29"/>
      <c r="N28" s="29"/>
      <c r="O28" s="30"/>
      <c r="P28" s="30"/>
      <c r="Q28" s="29"/>
      <c r="R28" s="6"/>
    </row>
    <row r="29" spans="1:20" ht="64.8" customHeight="1" x14ac:dyDescent="0.25">
      <c r="B29" s="76" t="s">
        <v>16</v>
      </c>
      <c r="C29" s="78" t="s">
        <v>17</v>
      </c>
      <c r="D29" s="78"/>
      <c r="E29" s="78"/>
      <c r="F29" s="78"/>
      <c r="G29" s="78"/>
      <c r="H29" s="78"/>
      <c r="I29" s="78"/>
      <c r="J29" s="78"/>
      <c r="K29" s="66"/>
      <c r="L29" s="66"/>
      <c r="M29" s="66"/>
      <c r="N29" s="66"/>
      <c r="O29" s="66"/>
      <c r="P29" s="66"/>
      <c r="Q29" s="66"/>
      <c r="R29" s="30"/>
      <c r="S29" s="30"/>
      <c r="T29" s="29"/>
    </row>
    <row r="30" spans="1:20" ht="18" x14ac:dyDescent="0.35">
      <c r="E30" s="31"/>
      <c r="F30" s="32"/>
      <c r="G30" s="32"/>
      <c r="H30" s="32"/>
      <c r="I30" s="32"/>
      <c r="J30" s="32"/>
      <c r="K30" s="32"/>
      <c r="L30" s="26"/>
      <c r="M30" s="26"/>
      <c r="N30" s="33"/>
      <c r="O30" s="34"/>
      <c r="P30" s="35"/>
      <c r="Q30" s="36"/>
      <c r="R30" s="37"/>
      <c r="S30" s="33"/>
      <c r="T30" s="26"/>
    </row>
  </sheetData>
  <mergeCells count="51">
    <mergeCell ref="M13:M15"/>
    <mergeCell ref="I16:I18"/>
    <mergeCell ref="L13:L15"/>
    <mergeCell ref="N13:N15"/>
    <mergeCell ref="N16:N18"/>
    <mergeCell ref="L16:L18"/>
    <mergeCell ref="M16:M18"/>
    <mergeCell ref="T1:U1"/>
    <mergeCell ref="A16:A18"/>
    <mergeCell ref="B16:B18"/>
    <mergeCell ref="C16:C18"/>
    <mergeCell ref="E16:E18"/>
    <mergeCell ref="I13:I15"/>
    <mergeCell ref="A13:A15"/>
    <mergeCell ref="B13:B15"/>
    <mergeCell ref="E13:E15"/>
    <mergeCell ref="C13:C15"/>
    <mergeCell ref="J10:K10"/>
    <mergeCell ref="A10:A11"/>
    <mergeCell ref="B10:B11"/>
    <mergeCell ref="R2:U2"/>
    <mergeCell ref="S3:U3"/>
    <mergeCell ref="A8:U8"/>
    <mergeCell ref="C10:C11"/>
    <mergeCell ref="D10:D11"/>
    <mergeCell ref="N1:O1"/>
    <mergeCell ref="N2:O2"/>
    <mergeCell ref="N3:O3"/>
    <mergeCell ref="A5:U5"/>
    <mergeCell ref="A6:U6"/>
    <mergeCell ref="H10:H11"/>
    <mergeCell ref="E10:E11"/>
    <mergeCell ref="F10:F11"/>
    <mergeCell ref="G10:G11"/>
    <mergeCell ref="I10:I11"/>
    <mergeCell ref="R10:R11"/>
    <mergeCell ref="S10:S11"/>
    <mergeCell ref="T10:T11"/>
    <mergeCell ref="L10:L11"/>
    <mergeCell ref="M10:M11"/>
    <mergeCell ref="N10:N11"/>
    <mergeCell ref="O10:O11"/>
    <mergeCell ref="Q10:Q11"/>
    <mergeCell ref="P10:P11"/>
    <mergeCell ref="C28:J28"/>
    <mergeCell ref="C29:J29"/>
    <mergeCell ref="B21:C21"/>
    <mergeCell ref="B24:C24"/>
    <mergeCell ref="B22:C22"/>
    <mergeCell ref="B25:C25"/>
    <mergeCell ref="B27:C27"/>
  </mergeCells>
  <phoneticPr fontId="10" type="noConversion"/>
  <hyperlinks>
    <hyperlink ref="R16" r:id="rId1" xr:uid="{C2EA5F44-9F10-4DA6-B266-0936B1CF6160}"/>
    <hyperlink ref="R17" r:id="rId2" xr:uid="{69614AB7-EBAB-4D4E-AABC-48FEA1B6474B}"/>
    <hyperlink ref="R18" r:id="rId3" xr:uid="{8DDC31BD-5CA1-47B1-A874-189107785BB1}"/>
    <hyperlink ref="R13" r:id="rId4" xr:uid="{365F0496-A812-453D-BB29-670CF09CE4DA}"/>
    <hyperlink ref="R14" r:id="rId5" xr:uid="{0EE3DF73-6B8C-488A-A8C2-06FC75CBF7E6}"/>
    <hyperlink ref="R15" r:id="rId6" xr:uid="{F54BDB81-A7E2-45E6-9BD0-B5ECCB60790A}"/>
  </hyperlinks>
  <pageMargins left="0.25" right="0.25" top="0.75" bottom="0.75" header="0.3" footer="0.3"/>
  <pageSetup paperSize="9" scale="10" fitToHeight="0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Конъюнкт.ан.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2022-08-18T08:50:15Z</dcterms:modified>
  <cp:category/>
  <cp:contentStatus/>
</cp:coreProperties>
</file>